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523765c9d64e93d2/Radna površina/32.UV/"/>
    </mc:Choice>
  </mc:AlternateContent>
  <xr:revisionPtr revIDLastSave="592" documentId="13_ncr:1_{06725542-5DC6-4A31-B82A-5798FCDC9F0D}" xr6:coauthVersionLast="47" xr6:coauthVersionMax="47" xr10:uidLastSave="{10E942F5-9621-4661-A128-36BFFA2AEB43}"/>
  <bookViews>
    <workbookView xWindow="-120" yWindow="-120" windowWidth="29040" windowHeight="15840" activeTab="4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Programska klasifikacija" sheetId="7" r:id="rId5"/>
  </sheets>
  <calcPr calcId="191029" calcMode="manual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1" i="7" l="1"/>
  <c r="H59" i="7"/>
  <c r="H58" i="7"/>
  <c r="H57" i="7"/>
  <c r="H56" i="7"/>
  <c r="H55" i="7"/>
  <c r="H34" i="7"/>
  <c r="H27" i="7"/>
  <c r="H26" i="7"/>
  <c r="H25" i="7"/>
  <c r="H12" i="7"/>
  <c r="H11" i="7"/>
  <c r="H10" i="7"/>
  <c r="H9" i="7"/>
  <c r="H8" i="7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3" i="3"/>
  <c r="J52" i="3"/>
  <c r="J51" i="3"/>
  <c r="J50" i="3"/>
  <c r="J49" i="3"/>
  <c r="J48" i="3"/>
  <c r="J47" i="3"/>
  <c r="J46" i="3"/>
  <c r="J45" i="3"/>
  <c r="J44" i="3"/>
  <c r="J43" i="3"/>
  <c r="J41" i="3"/>
  <c r="J40" i="3"/>
  <c r="J39" i="3"/>
  <c r="J38" i="3"/>
  <c r="J37" i="3"/>
  <c r="J36" i="3"/>
  <c r="J35" i="3"/>
  <c r="J34" i="3"/>
  <c r="J33" i="3"/>
  <c r="J32" i="3"/>
  <c r="J31" i="3"/>
  <c r="J27" i="3"/>
  <c r="J26" i="3"/>
  <c r="J25" i="3"/>
  <c r="J21" i="3"/>
  <c r="J20" i="3"/>
  <c r="J19" i="3"/>
  <c r="J18" i="3"/>
  <c r="J17" i="3"/>
  <c r="J16" i="3"/>
  <c r="J15" i="3"/>
  <c r="J12" i="3"/>
  <c r="J11" i="3"/>
  <c r="J10" i="3"/>
  <c r="F26" i="8"/>
  <c r="F25" i="8"/>
  <c r="F24" i="8"/>
  <c r="F23" i="8"/>
  <c r="F18" i="8"/>
  <c r="F17" i="8"/>
  <c r="F16" i="8"/>
  <c r="F14" i="8"/>
  <c r="F13" i="8"/>
  <c r="F12" i="8"/>
  <c r="F11" i="8"/>
  <c r="F10" i="8"/>
  <c r="F9" i="8"/>
  <c r="F7" i="8"/>
  <c r="F8" i="8"/>
  <c r="F6" i="8"/>
  <c r="G35" i="7"/>
  <c r="H35" i="7" s="1"/>
  <c r="I41" i="3"/>
  <c r="I46" i="3"/>
  <c r="I51" i="3"/>
  <c r="I40" i="3" s="1"/>
  <c r="I32" i="3" s="1"/>
  <c r="G51" i="3"/>
  <c r="G46" i="3"/>
  <c r="G41" i="3"/>
  <c r="G40" i="3" s="1"/>
  <c r="G33" i="3"/>
  <c r="G32" i="3" s="1"/>
  <c r="G31" i="3" s="1"/>
  <c r="G19" i="3"/>
  <c r="G11" i="3"/>
</calcChain>
</file>

<file path=xl/sharedStrings.xml><?xml version="1.0" encoding="utf-8"?>
<sst xmlns="http://schemas.openxmlformats.org/spreadsheetml/2006/main" count="215" uniqueCount="126">
  <si>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</si>
  <si>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</si>
  <si>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</si>
  <si>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</si>
  <si>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</si>
  <si>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</si>
  <si>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</si>
  <si>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</si>
  <si>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II. POSEBNI DIO</t>
  </si>
  <si>
    <t>I. OPĆI DIO</t>
  </si>
  <si>
    <t>Materijalni rashodi</t>
  </si>
  <si>
    <t>INDEKS</t>
  </si>
  <si>
    <t xml:space="preserve">IZVJEŠTAJ O PRIHODIMA I RASHODIMA PREMA EKONOMSKOJ KLASIFIKACIJI </t>
  </si>
  <si>
    <t>UKUPNI PRIHODI</t>
  </si>
  <si>
    <t>Pomoći iz inozemstva i od subjekata unutar općeg proračuna</t>
  </si>
  <si>
    <t>Plaće (Bruto)</t>
  </si>
  <si>
    <t>Plaće za redovan rad</t>
  </si>
  <si>
    <t>Naknade troškova zaposlenima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</si>
  <si>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</si>
  <si>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</si>
  <si>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</si>
  <si>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</si>
  <si>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</si>
  <si>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>IZVJEŠTAJ O RASHODIMA PREMA FUNKCIJSKOJ KLASIFIKACIJI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</si>
  <si>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</si>
  <si>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</si>
  <si>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</si>
  <si>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</si>
  <si>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</si>
  <si>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</si>
  <si>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</si>
  <si>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</si>
  <si>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</si>
  <si>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</si>
  <si>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</si>
  <si>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</si>
  <si>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</si>
  <si>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</si>
  <si>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>IZVJEŠTAJ PO PROGRAMSKOJ KLASIFIKACIJI</t>
  </si>
  <si>
    <t xml:space="preserve">OSTVARENJE/IZVRŠENJE 
1.-6.2024. </t>
  </si>
  <si>
    <t xml:space="preserve">IZVRŠENJE 
1.-6.2024. </t>
  </si>
  <si>
    <t>Tekuće pomoći pror. korisnicima iz proračuna koji im nije nadležan</t>
  </si>
  <si>
    <t>Pomoći (Prihodi od HZZ-a, MZO-a, Zadarske županije)</t>
  </si>
  <si>
    <t>Prihodi od imovine</t>
  </si>
  <si>
    <t>Kamate na oroč. sredst. i depozite po viđenju</t>
  </si>
  <si>
    <t>Prihodi od fin. imovine</t>
  </si>
  <si>
    <t>Prihodi od upr. i admin. pristojbi, pristojbi po posebnim propisima i naknada</t>
  </si>
  <si>
    <t>Prihodi po posebnim propisima</t>
  </si>
  <si>
    <t>Ostali nespomenuti prih. (Prihodi od roditelja)</t>
  </si>
  <si>
    <t>Ostali nespomenuti prih. (Sufinanciranje cijene usluge)</t>
  </si>
  <si>
    <t>Prihodi iz nadležnog prorač. i od HZZO-a temeljem ugov. obv.</t>
  </si>
  <si>
    <t>Prih. od nadležnog pror. za financ.pror.korisnika</t>
  </si>
  <si>
    <t>Prih. iz nadl. proračuna za financ. rashoda posl.</t>
  </si>
  <si>
    <t>Ostali rashodi za zaposlene</t>
  </si>
  <si>
    <t>Doprinosi na plaće</t>
  </si>
  <si>
    <t>Doprinosi za obv. zdravstveno osiguranje</t>
  </si>
  <si>
    <t>Rashodi za nabavu dugotrajne imovine</t>
  </si>
  <si>
    <t>091 Predškolsko i osnovno obrazovanje</t>
  </si>
  <si>
    <t>09 Obrazovanje</t>
  </si>
  <si>
    <t>4 Prihodi za posebne namjene</t>
  </si>
  <si>
    <t>43 Ostali prihodi za posebne namjene</t>
  </si>
  <si>
    <t>5 Pomoći</t>
  </si>
  <si>
    <t>52 Ostale pomoći</t>
  </si>
  <si>
    <t>Naknade za prijevoz, za rad na terenu i odv.živ.</t>
  </si>
  <si>
    <t>Stručno usavršavanje zaposlenika</t>
  </si>
  <si>
    <t>Ostale naknade troškova zaposlenima</t>
  </si>
  <si>
    <t>Rashodi za materijal i energiju</t>
  </si>
  <si>
    <t>Uredski materijal i ostali mat. rashodi</t>
  </si>
  <si>
    <t>Materijal i sirovine</t>
  </si>
  <si>
    <t>Energija</t>
  </si>
  <si>
    <t>Sitni inventar</t>
  </si>
  <si>
    <t>Rashodi za usluge</t>
  </si>
  <si>
    <t>Usluge telefona, pošte i prijevoza</t>
  </si>
  <si>
    <t>Usluge tekućeg i investicijskog održavanja</t>
  </si>
  <si>
    <t>Komunalne usluge</t>
  </si>
  <si>
    <t>Zdravstvene i veterinarske usluge</t>
  </si>
  <si>
    <t>Intelektualne i osobne usluge</t>
  </si>
  <si>
    <t>Računalne usluge</t>
  </si>
  <si>
    <t xml:space="preserve">Ostali nespomenuti rashodi poslovanja </t>
  </si>
  <si>
    <t>Premije osiguranja</t>
  </si>
  <si>
    <t>Reprezentacija</t>
  </si>
  <si>
    <t>Financijski rashodi</t>
  </si>
  <si>
    <t>Ostali financijski rashodi</t>
  </si>
  <si>
    <t>Bankarske usluge i usluge platnog prometa</t>
  </si>
  <si>
    <t>Ulaganja u računalne programe</t>
  </si>
  <si>
    <t>Web stranica</t>
  </si>
  <si>
    <t>Ostale usluge</t>
  </si>
  <si>
    <t>Najam aplikacije</t>
  </si>
  <si>
    <t>Prihodi od pruženih usluga</t>
  </si>
  <si>
    <t>Prihod od prodaje proizv. i robe, te pruženih usluga</t>
  </si>
  <si>
    <t>Prih. od prodaje proizv. i robe, te pruženih usluga</t>
  </si>
  <si>
    <t>Izvor11</t>
  </si>
  <si>
    <t>Izvor 11</t>
  </si>
  <si>
    <t>Naknade za prijevoz</t>
  </si>
  <si>
    <t>Prihodi za posebne namjene (roditelji i grad Benkovac)</t>
  </si>
  <si>
    <t>Izvor 52</t>
  </si>
  <si>
    <t>Prihodi za posebne namj. (roditelji i grad Benkovac)</t>
  </si>
  <si>
    <t>Bankarske usluge i usluge platnog pometa</t>
  </si>
  <si>
    <t>5=4/2*100</t>
  </si>
  <si>
    <t>3 Vlastiti prihodi</t>
  </si>
  <si>
    <t>31 Vlastiti prihodi</t>
  </si>
  <si>
    <t>4=3/2*100</t>
  </si>
  <si>
    <t>Uredski materijal i ostali materijalni rashodi</t>
  </si>
  <si>
    <t xml:space="preserve">Energija </t>
  </si>
  <si>
    <t xml:space="preserve">Premije osiguranja </t>
  </si>
  <si>
    <t>Ostale  usluge</t>
  </si>
  <si>
    <t xml:space="preserve"> </t>
  </si>
  <si>
    <t>REDOVNA DJELATNOST DJEČJEG VRTIĆA "MARUŠKICA", ŠKABRNJA</t>
  </si>
  <si>
    <t xml:space="preserve">Aktivnost </t>
  </si>
  <si>
    <t xml:space="preserve">IZVJEŠTAJ O IZVRŠENJU FINANCIJSKOG PLANA PRORAČUNSKOG KORISNIKA JEDINICE LOKALNE I PODRUČNE (REGIONALNE) SAMOUPRAVE ZA PRVO POLUGODIŠTE 2025. </t>
  </si>
  <si>
    <t>IZVORNI PLAN ILI REBALANS 2025.</t>
  </si>
  <si>
    <t xml:space="preserve">OSTVARENJE/IZVRŠENJE 
1.-6.2025. </t>
  </si>
  <si>
    <t xml:space="preserve">IZVRŠENJE 
1.-6.2025. </t>
  </si>
  <si>
    <t xml:space="preserve"> IZVRŠENJE 
1.-6.2025. </t>
  </si>
  <si>
    <t>Izvor 43</t>
  </si>
  <si>
    <t>Ostale pomoći (MZOM)</t>
  </si>
  <si>
    <t>Opći prihodi (Općina Škabrnja)</t>
  </si>
  <si>
    <t>Usluge promidžbe i informiranja</t>
  </si>
  <si>
    <t>Dnevnice za službeni put u zemlji</t>
  </si>
  <si>
    <t>1 Opći prihodi i primici (zahtjev za plaću za lipanj)</t>
  </si>
  <si>
    <t>11 Opći prihodi i primici (zahtjev za plaću za lipanj)</t>
  </si>
  <si>
    <t>9 Vlastiti izvori prihoda - višak</t>
  </si>
  <si>
    <t>92 Višak prihoda</t>
  </si>
  <si>
    <t>Izvor 11 (zahtjev za plaću za lipanj)</t>
  </si>
  <si>
    <t>Izvor 92</t>
  </si>
  <si>
    <t>Višak prihoda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</si>
</sst>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rgb="FFFF0000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i/>
      <sz val="10"/>
      <color rgb="FFFF0000"/>
      <name val="Arial"/>
      <family val="2"/>
    </font>
    <font>
      <i/>
      <sz val="10"/>
      <color indexed="8"/>
      <name val="Arial"/>
      <family val="2"/>
    </font>
    <font>
      <i/>
      <sz val="10"/>
      <color rgb="FF000000"/>
      <name val="Arial"/>
      <family val="2"/>
    </font>
    <font>
      <i/>
      <sz val="10"/>
      <color rgb="FFFF000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/>
    </xf>
    <xf numFmtId="0" fontId="16" fillId="2" borderId="3" xfId="0" quotePrefix="1" applyFont="1" applyFill="1" applyBorder="1" applyAlignment="1">
      <alignment horizontal="left" vertical="center"/>
    </xf>
    <xf numFmtId="0" fontId="1" fillId="0" borderId="0" xfId="0" applyFont="1"/>
    <xf numFmtId="0" fontId="11" fillId="0" borderId="0" xfId="0" applyFont="1" applyAlignment="1">
      <alignment horizontal="left" vertical="top" wrapText="1"/>
    </xf>
    <xf numFmtId="0" fontId="9" fillId="3" borderId="2" xfId="0" applyFont="1" applyFill="1" applyBorder="1" applyAlignment="1">
      <alignment vertical="center"/>
    </xf>
    <xf numFmtId="0" fontId="0" fillId="3" borderId="0" xfId="0" applyFill="1"/>
    <xf numFmtId="0" fontId="6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7" fillId="2" borderId="0" xfId="0" quotePrefix="1" applyFont="1" applyFill="1" applyAlignment="1">
      <alignment horizontal="left" wrapText="1"/>
    </xf>
    <xf numFmtId="0" fontId="8" fillId="2" borderId="0" xfId="0" applyFont="1" applyFill="1" applyAlignment="1">
      <alignment wrapText="1"/>
    </xf>
    <xf numFmtId="3" fontId="5" fillId="2" borderId="0" xfId="0" applyNumberFormat="1" applyFont="1" applyFill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1" fillId="0" borderId="3" xfId="0" applyNumberFormat="1" applyFont="1" applyBorder="1"/>
    <xf numFmtId="0" fontId="21" fillId="2" borderId="3" xfId="0" quotePrefix="1" applyFont="1" applyFill="1" applyBorder="1" applyAlignment="1">
      <alignment horizontal="left" vertical="center"/>
    </xf>
    <xf numFmtId="0" fontId="20" fillId="0" borderId="3" xfId="0" applyFont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/>
    </xf>
    <xf numFmtId="0" fontId="23" fillId="0" borderId="3" xfId="0" applyFont="1" applyBorder="1"/>
    <xf numFmtId="4" fontId="23" fillId="0" borderId="3" xfId="0" applyNumberFormat="1" applyFont="1" applyBorder="1" applyAlignment="1">
      <alignment horizontal="right"/>
    </xf>
    <xf numFmtId="4" fontId="23" fillId="0" borderId="3" xfId="0" applyNumberFormat="1" applyFont="1" applyBorder="1"/>
    <xf numFmtId="0" fontId="11" fillId="2" borderId="3" xfId="0" applyFont="1" applyFill="1" applyBorder="1" applyAlignment="1">
      <alignment vertical="center"/>
    </xf>
    <xf numFmtId="0" fontId="24" fillId="0" borderId="3" xfId="0" applyFont="1" applyBorder="1" applyAlignment="1">
      <alignment horizontal="left" vertical="center"/>
    </xf>
    <xf numFmtId="4" fontId="6" fillId="2" borderId="3" xfId="0" applyNumberFormat="1" applyFont="1" applyFill="1" applyBorder="1" applyAlignment="1">
      <alignment horizontal="right" vertical="center"/>
    </xf>
    <xf numFmtId="0" fontId="25" fillId="0" borderId="3" xfId="0" applyFont="1" applyBorder="1"/>
    <xf numFmtId="4" fontId="25" fillId="0" borderId="3" xfId="0" applyNumberFormat="1" applyFont="1" applyBorder="1" applyAlignment="1">
      <alignment horizontal="right"/>
    </xf>
    <xf numFmtId="0" fontId="23" fillId="0" borderId="0" xfId="0" applyFont="1"/>
    <xf numFmtId="4" fontId="23" fillId="0" borderId="0" xfId="0" applyNumberFormat="1" applyFont="1"/>
    <xf numFmtId="0" fontId="22" fillId="0" borderId="0" xfId="0" applyFont="1"/>
    <xf numFmtId="4" fontId="22" fillId="0" borderId="0" xfId="0" applyNumberFormat="1" applyFont="1"/>
    <xf numFmtId="4" fontId="0" fillId="0" borderId="0" xfId="0" applyNumberFormat="1"/>
    <xf numFmtId="0" fontId="6" fillId="2" borderId="3" xfId="0" applyFont="1" applyFill="1" applyBorder="1" applyAlignment="1">
      <alignment horizontal="left" vertical="center" wrapText="1"/>
    </xf>
    <xf numFmtId="4" fontId="1" fillId="0" borderId="3" xfId="0" applyNumberFormat="1" applyFont="1" applyBorder="1" applyAlignment="1">
      <alignment vertical="center"/>
    </xf>
    <xf numFmtId="0" fontId="3" fillId="2" borderId="3" xfId="0" applyFont="1" applyFill="1" applyBorder="1" applyAlignment="1">
      <alignment horizontal="left" vertical="center" wrapText="1"/>
    </xf>
    <xf numFmtId="4" fontId="26" fillId="0" borderId="3" xfId="0" applyNumberFormat="1" applyFont="1" applyBorder="1"/>
    <xf numFmtId="4" fontId="27" fillId="2" borderId="3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28" fillId="0" borderId="3" xfId="0" applyFont="1" applyBorder="1" applyAlignment="1">
      <alignment horizontal="left" vertical="center"/>
    </xf>
    <xf numFmtId="4" fontId="28" fillId="2" borderId="3" xfId="0" applyNumberFormat="1" applyFont="1" applyFill="1" applyBorder="1" applyAlignment="1">
      <alignment horizontal="right" vertical="center"/>
    </xf>
    <xf numFmtId="0" fontId="28" fillId="2" borderId="1" xfId="0" applyFont="1" applyFill="1" applyBorder="1" applyAlignment="1">
      <alignment horizontal="right" vertical="center" wrapText="1"/>
    </xf>
    <xf numFmtId="0" fontId="28" fillId="2" borderId="2" xfId="0" applyFont="1" applyFill="1" applyBorder="1" applyAlignment="1">
      <alignment horizontal="right" vertical="center" wrapText="1"/>
    </xf>
    <xf numFmtId="0" fontId="28" fillId="2" borderId="4" xfId="0" applyFont="1" applyFill="1" applyBorder="1" applyAlignment="1">
      <alignment horizontal="right" vertical="center" wrapText="1"/>
    </xf>
    <xf numFmtId="0" fontId="30" fillId="0" borderId="3" xfId="0" applyFont="1" applyBorder="1" applyAlignment="1">
      <alignment horizontal="left" vertical="center"/>
    </xf>
    <xf numFmtId="4" fontId="29" fillId="2" borderId="3" xfId="0" applyNumberFormat="1" applyFont="1" applyFill="1" applyBorder="1" applyAlignment="1">
      <alignment horizontal="right" vertical="center"/>
    </xf>
    <xf numFmtId="4" fontId="31" fillId="0" borderId="3" xfId="0" applyNumberFormat="1" applyFont="1" applyBorder="1"/>
    <xf numFmtId="0" fontId="32" fillId="0" borderId="3" xfId="0" applyFont="1" applyBorder="1" applyAlignment="1">
      <alignment horizontal="left" vertical="center"/>
    </xf>
    <xf numFmtId="4" fontId="32" fillId="2" borderId="3" xfId="0" applyNumberFormat="1" applyFont="1" applyFill="1" applyBorder="1" applyAlignment="1">
      <alignment horizontal="right" vertical="center"/>
    </xf>
    <xf numFmtId="0" fontId="34" fillId="0" borderId="3" xfId="0" applyFont="1" applyBorder="1" applyAlignment="1">
      <alignment horizontal="left" vertical="center" wrapText="1"/>
    </xf>
    <xf numFmtId="4" fontId="33" fillId="2" borderId="3" xfId="0" applyNumberFormat="1" applyFont="1" applyFill="1" applyBorder="1" applyAlignment="1">
      <alignment horizontal="right" vertical="center"/>
    </xf>
    <xf numFmtId="0" fontId="34" fillId="0" borderId="3" xfId="0" applyFont="1" applyBorder="1" applyAlignment="1">
      <alignment horizontal="left" vertical="center"/>
    </xf>
    <xf numFmtId="0" fontId="35" fillId="0" borderId="3" xfId="0" applyFont="1" applyBorder="1" applyAlignment="1">
      <alignment horizontal="left" vertical="center"/>
    </xf>
    <xf numFmtId="4" fontId="35" fillId="2" borderId="3" xfId="0" applyNumberFormat="1" applyFont="1" applyFill="1" applyBorder="1" applyAlignment="1">
      <alignment horizontal="right" vertical="center"/>
    </xf>
    <xf numFmtId="0" fontId="36" fillId="0" borderId="3" xfId="0" applyFont="1" applyBorder="1"/>
    <xf numFmtId="4" fontId="36" fillId="0" borderId="3" xfId="0" applyNumberFormat="1" applyFont="1" applyBorder="1" applyAlignment="1">
      <alignment horizontal="right"/>
    </xf>
    <xf numFmtId="4" fontId="37" fillId="0" borderId="3" xfId="0" applyNumberFormat="1" applyFont="1" applyBorder="1"/>
    <xf numFmtId="0" fontId="38" fillId="2" borderId="3" xfId="0" applyFont="1" applyFill="1" applyBorder="1" applyAlignment="1">
      <alignment vertical="center" wrapText="1"/>
    </xf>
    <xf numFmtId="4" fontId="39" fillId="0" borderId="3" xfId="0" applyNumberFormat="1" applyFont="1" applyBorder="1"/>
    <xf numFmtId="4" fontId="40" fillId="2" borderId="3" xfId="0" applyNumberFormat="1" applyFont="1" applyFill="1" applyBorder="1" applyAlignment="1">
      <alignment horizontal="right"/>
    </xf>
    <xf numFmtId="0" fontId="32" fillId="2" borderId="3" xfId="0" applyFont="1" applyFill="1" applyBorder="1" applyAlignment="1">
      <alignment vertical="center" wrapText="1"/>
    </xf>
    <xf numFmtId="4" fontId="41" fillId="2" borderId="3" xfId="0" applyNumberFormat="1" applyFont="1" applyFill="1" applyBorder="1" applyAlignment="1">
      <alignment horizontal="right"/>
    </xf>
    <xf numFmtId="0" fontId="1" fillId="0" borderId="0" xfId="0" applyFont="1" applyAlignment="1">
      <alignment horizontal="left" vertical="top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7" fillId="2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7" fillId="2" borderId="0" xfId="0" quotePrefix="1" applyFont="1" applyFill="1" applyAlignment="1">
      <alignment horizontal="left" wrapText="1"/>
    </xf>
    <xf numFmtId="0" fontId="5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1" fillId="0" borderId="0" xfId="0" applyFont="1" applyAlignment="1">
      <alignment horizontal="left" vertical="top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18" fillId="2" borderId="5" xfId="0" applyFont="1" applyFill="1" applyBorder="1" applyAlignment="1">
      <alignment horizontal="left" wrapText="1"/>
    </xf>
    <xf numFmtId="0" fontId="6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6" fillId="2" borderId="1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4" fillId="3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right" vertical="center" wrapText="1"/>
    </xf>
    <xf numFmtId="0" fontId="28" fillId="2" borderId="2" xfId="0" applyFont="1" applyFill="1" applyBorder="1" applyAlignment="1">
      <alignment horizontal="right" vertical="center" wrapText="1"/>
    </xf>
    <xf numFmtId="0" fontId="28" fillId="2" borderId="4" xfId="0" applyFont="1" applyFill="1" applyBorder="1" applyAlignment="1">
      <alignment horizontal="right"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0" fontId="23" fillId="0" borderId="4" xfId="0" applyFont="1" applyBorder="1" applyAlignment="1">
      <alignment horizontal="right"/>
    </xf>
    <xf numFmtId="0" fontId="36" fillId="0" borderId="1" xfId="0" applyFont="1" applyBorder="1" applyAlignment="1">
      <alignment horizontal="center"/>
    </xf>
    <xf numFmtId="0" fontId="36" fillId="0" borderId="2" xfId="0" applyFont="1" applyBorder="1" applyAlignment="1">
      <alignment horizontal="center"/>
    </xf>
    <xf numFmtId="0" fontId="36" fillId="0" borderId="4" xfId="0" applyFont="1" applyBorder="1" applyAlignment="1">
      <alignment horizontal="center"/>
    </xf>
    <xf numFmtId="0" fontId="25" fillId="0" borderId="1" xfId="0" applyFont="1" applyBorder="1" applyAlignment="1">
      <alignment horizontal="right"/>
    </xf>
    <xf numFmtId="0" fontId="25" fillId="0" borderId="2" xfId="0" applyFont="1" applyBorder="1" applyAlignment="1">
      <alignment horizontal="right"/>
    </xf>
    <xf numFmtId="0" fontId="25" fillId="0" borderId="4" xfId="0" applyFont="1" applyBorder="1" applyAlignment="1">
      <alignment horizontal="right"/>
    </xf>
    <xf numFmtId="0" fontId="0" fillId="0" borderId="0" xfId="0" applyAlignment="1">
      <alignment horizontal="right"/>
    </xf>
    <xf numFmtId="0" fontId="23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0" fontId="33" fillId="2" borderId="1" xfId="0" applyFont="1" applyFill="1" applyBorder="1" applyAlignment="1">
      <alignment horizontal="right" vertical="center" wrapText="1"/>
    </xf>
    <xf numFmtId="0" fontId="33" fillId="2" borderId="2" xfId="0" applyFont="1" applyFill="1" applyBorder="1" applyAlignment="1">
      <alignment horizontal="right" vertical="center" wrapText="1"/>
    </xf>
    <xf numFmtId="0" fontId="33" fillId="2" borderId="4" xfId="0" applyFont="1" applyFill="1" applyBorder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35"/>
  <sheetViews>
    <sheetView topLeftCell="A4" workbookViewId="0">
      <selection activeCell="I25" sqref="I25"/>
    </sheetView>
  </sheetViews>
  <sheetFormatPr defaultRowHeight="15" x14ac:dyDescent="0.25"/>
  <cols>
    <col min="6" max="9" width="25.28515625" customWidth="1"/>
    <col min="10" max="10" width="15.7109375" customWidth="1"/>
  </cols>
  <sheetData>
    <row r="1" spans="2:10" ht="42" customHeight="1" x14ac:dyDescent="0.25">
      <c r="B1" s="120" t="s">
        <v>109</v>
      </c>
      <c r="C1" s="120"/>
      <c r="D1" s="120"/>
      <c r="E1" s="120"/>
      <c r="F1" s="120"/>
      <c r="G1" s="120"/>
      <c r="H1" s="120"/>
      <c r="I1" s="120"/>
      <c r="J1" s="120"/>
    </row>
    <row r="2" spans="2:10" ht="18" customHeight="1" x14ac:dyDescent="0.25">
      <c r="B2" s="38"/>
      <c r="C2" s="38"/>
      <c r="D2" s="38"/>
      <c r="E2" s="38"/>
      <c r="F2" s="38"/>
      <c r="G2" s="38"/>
      <c r="H2" s="38"/>
      <c r="I2" s="38"/>
      <c r="J2" s="38"/>
    </row>
    <row r="3" spans="2:10" ht="15.75" customHeight="1" x14ac:dyDescent="0.25">
      <c r="B3" s="120" t="s">
        <v>9</v>
      </c>
      <c r="C3" s="120"/>
      <c r="D3" s="120"/>
      <c r="E3" s="120"/>
      <c r="F3" s="120"/>
      <c r="G3" s="120"/>
      <c r="H3" s="120"/>
      <c r="I3" s="120"/>
      <c r="J3" s="120"/>
    </row>
    <row r="4" spans="2:10" ht="36" customHeight="1" x14ac:dyDescent="0.25">
      <c r="B4" s="106"/>
      <c r="C4" s="106"/>
      <c r="D4" s="106"/>
      <c r="E4" s="38"/>
      <c r="F4" s="38"/>
      <c r="G4" s="38"/>
      <c r="H4" s="38"/>
      <c r="I4" s="39"/>
      <c r="J4" s="39"/>
    </row>
    <row r="5" spans="2:10" ht="18" customHeight="1" x14ac:dyDescent="0.25">
      <c r="B5" s="120" t="s">
        <v>31</v>
      </c>
      <c r="C5" s="120"/>
      <c r="D5" s="120"/>
      <c r="E5" s="120"/>
      <c r="F5" s="120"/>
      <c r="G5" s="120"/>
      <c r="H5" s="120"/>
      <c r="I5" s="120"/>
      <c r="J5" s="120"/>
    </row>
    <row r="6" spans="2:10" ht="18" customHeight="1" x14ac:dyDescent="0.25">
      <c r="B6" s="40"/>
      <c r="C6" s="41"/>
      <c r="D6" s="41"/>
      <c r="E6" s="41"/>
      <c r="F6" s="41"/>
      <c r="G6" s="41"/>
      <c r="H6" s="41"/>
      <c r="I6" s="41"/>
      <c r="J6" s="41"/>
    </row>
    <row r="7" spans="2:10" x14ac:dyDescent="0.25">
      <c r="B7" s="128" t="s">
        <v>32</v>
      </c>
      <c r="C7" s="128"/>
      <c r="D7" s="128"/>
      <c r="E7" s="128"/>
      <c r="F7" s="128"/>
      <c r="G7" s="42"/>
      <c r="H7" s="42"/>
      <c r="I7" s="42"/>
      <c r="J7" s="43"/>
    </row>
    <row r="8" spans="2:10" ht="25.5" x14ac:dyDescent="0.25">
      <c r="B8" s="110" t="s">
        <v>6</v>
      </c>
      <c r="C8" s="111"/>
      <c r="D8" s="111"/>
      <c r="E8" s="111"/>
      <c r="F8" s="112"/>
      <c r="G8" s="19" t="s">
        <v>39</v>
      </c>
      <c r="H8" s="1" t="s">
        <v>110</v>
      </c>
      <c r="I8" s="19" t="s">
        <v>111</v>
      </c>
      <c r="J8" s="1" t="s">
        <v>11</v>
      </c>
    </row>
    <row r="9" spans="2:10" s="22" customFormat="1" ht="11.25" x14ac:dyDescent="0.2">
      <c r="B9" s="113">
        <v>1</v>
      </c>
      <c r="C9" s="113"/>
      <c r="D9" s="113"/>
      <c r="E9" s="113"/>
      <c r="F9" s="114"/>
      <c r="G9" s="21">
        <v>2</v>
      </c>
      <c r="H9" s="20">
        <v>3</v>
      </c>
      <c r="I9" s="20">
        <v>4</v>
      </c>
      <c r="J9" s="20" t="s">
        <v>98</v>
      </c>
    </row>
    <row r="10" spans="2:10" x14ac:dyDescent="0.25">
      <c r="B10" s="126" t="s">
        <v>0</v>
      </c>
      <c r="C10" s="105"/>
      <c r="D10" s="105"/>
      <c r="E10" s="105"/>
      <c r="F10" s="127"/>
      <c r="G10" s="49">
        <v>98307.77</v>
      </c>
      <c r="H10" s="49">
        <v>180000</v>
      </c>
      <c r="I10" s="49">
        <v>121435.75</v>
      </c>
      <c r="J10" s="49"/>
    </row>
    <row r="11" spans="2:10" x14ac:dyDescent="0.25">
      <c r="B11" s="115" t="s">
        <v>24</v>
      </c>
      <c r="C11" s="116"/>
      <c r="D11" s="116"/>
      <c r="E11" s="116"/>
      <c r="F11" s="124"/>
      <c r="G11" s="50">
        <v>98307.77</v>
      </c>
      <c r="H11" s="50">
        <v>180000</v>
      </c>
      <c r="I11" s="50">
        <v>121435.75</v>
      </c>
      <c r="J11" s="49"/>
    </row>
    <row r="12" spans="2:10" x14ac:dyDescent="0.25">
      <c r="B12" s="123" t="s">
        <v>29</v>
      </c>
      <c r="C12" s="124"/>
      <c r="D12" s="124"/>
      <c r="E12" s="124"/>
      <c r="F12" s="124"/>
      <c r="G12" s="50"/>
      <c r="H12" s="50"/>
      <c r="I12" s="50"/>
      <c r="J12" s="49"/>
    </row>
    <row r="13" spans="2:10" x14ac:dyDescent="0.25">
      <c r="B13" s="15" t="s">
        <v>1</v>
      </c>
      <c r="C13" s="32"/>
      <c r="D13" s="32"/>
      <c r="E13" s="32"/>
      <c r="F13" s="32"/>
      <c r="G13" s="49">
        <v>89880.37</v>
      </c>
      <c r="H13" s="49">
        <v>180000</v>
      </c>
      <c r="I13" s="49">
        <v>137884.19</v>
      </c>
      <c r="J13" s="49"/>
    </row>
    <row r="14" spans="2:10" x14ac:dyDescent="0.25">
      <c r="B14" s="122" t="s">
        <v>25</v>
      </c>
      <c r="C14" s="116"/>
      <c r="D14" s="116"/>
      <c r="E14" s="116"/>
      <c r="F14" s="116"/>
      <c r="G14" s="50">
        <v>88880.37</v>
      </c>
      <c r="H14" s="50">
        <v>177000</v>
      </c>
      <c r="I14" s="50">
        <v>137884.19</v>
      </c>
      <c r="J14" s="49"/>
    </row>
    <row r="15" spans="2:10" x14ac:dyDescent="0.25">
      <c r="B15" s="123" t="s">
        <v>26</v>
      </c>
      <c r="C15" s="124"/>
      <c r="D15" s="124"/>
      <c r="E15" s="124"/>
      <c r="F15" s="124"/>
      <c r="G15" s="50">
        <v>1000</v>
      </c>
      <c r="H15" s="50">
        <v>3000</v>
      </c>
      <c r="I15" s="50">
        <v>0</v>
      </c>
      <c r="J15" s="49"/>
    </row>
    <row r="16" spans="2:10" x14ac:dyDescent="0.25">
      <c r="B16" s="104" t="s">
        <v>33</v>
      </c>
      <c r="C16" s="105"/>
      <c r="D16" s="105"/>
      <c r="E16" s="105"/>
      <c r="F16" s="105"/>
      <c r="G16" s="51">
        <v>8427.4</v>
      </c>
      <c r="H16" s="49">
        <v>0</v>
      </c>
      <c r="I16" s="51">
        <v>-16448.439999999999</v>
      </c>
      <c r="J16" s="49"/>
    </row>
    <row r="17" spans="1:41" ht="18" x14ac:dyDescent="0.25">
      <c r="B17" s="38"/>
      <c r="C17" s="44"/>
      <c r="D17" s="44"/>
      <c r="E17" s="44"/>
      <c r="F17" s="44"/>
      <c r="G17" s="44"/>
      <c r="H17" s="44"/>
      <c r="I17" s="45"/>
      <c r="J17" s="45"/>
    </row>
    <row r="18" spans="1:41" ht="18" customHeight="1" x14ac:dyDescent="0.25">
      <c r="B18" s="128" t="s">
        <v>34</v>
      </c>
      <c r="C18" s="128"/>
      <c r="D18" s="128"/>
      <c r="E18" s="128"/>
      <c r="F18" s="128"/>
      <c r="G18" s="44"/>
      <c r="H18" s="44"/>
      <c r="I18" s="45"/>
      <c r="J18" s="45"/>
    </row>
    <row r="19" spans="1:41" ht="25.5" x14ac:dyDescent="0.25">
      <c r="B19" s="110" t="s">
        <v>6</v>
      </c>
      <c r="C19" s="111"/>
      <c r="D19" s="111"/>
      <c r="E19" s="111"/>
      <c r="F19" s="112"/>
      <c r="G19" s="19" t="s">
        <v>39</v>
      </c>
      <c r="H19" s="1" t="s">
        <v>110</v>
      </c>
      <c r="I19" s="19" t="s">
        <v>111</v>
      </c>
      <c r="J19" s="1" t="s">
        <v>11</v>
      </c>
    </row>
    <row r="20" spans="1:41" s="22" customFormat="1" x14ac:dyDescent="0.25">
      <c r="B20" s="113">
        <v>1</v>
      </c>
      <c r="C20" s="113"/>
      <c r="D20" s="113"/>
      <c r="E20" s="113"/>
      <c r="F20" s="114"/>
      <c r="G20" s="21">
        <v>2</v>
      </c>
      <c r="H20" s="20">
        <v>3</v>
      </c>
      <c r="I20" s="20">
        <v>4</v>
      </c>
      <c r="J20" s="20" t="s">
        <v>98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</row>
    <row r="21" spans="1:41" ht="15.75" customHeight="1" x14ac:dyDescent="0.25">
      <c r="A21" s="22"/>
      <c r="B21" s="115" t="s">
        <v>27</v>
      </c>
      <c r="C21" s="117"/>
      <c r="D21" s="117"/>
      <c r="E21" s="117"/>
      <c r="F21" s="118"/>
      <c r="G21" s="50"/>
      <c r="H21" s="50"/>
      <c r="I21" s="50"/>
      <c r="J21" s="50"/>
    </row>
    <row r="22" spans="1:41" x14ac:dyDescent="0.25">
      <c r="A22" s="22"/>
      <c r="B22" s="115" t="s">
        <v>28</v>
      </c>
      <c r="C22" s="116"/>
      <c r="D22" s="116"/>
      <c r="E22" s="116"/>
      <c r="F22" s="116"/>
      <c r="G22" s="50"/>
      <c r="H22" s="50"/>
      <c r="I22" s="50"/>
      <c r="J22" s="50"/>
    </row>
    <row r="23" spans="1:41" s="33" customFormat="1" ht="15" customHeight="1" x14ac:dyDescent="0.25">
      <c r="A23" s="22"/>
      <c r="B23" s="107" t="s">
        <v>30</v>
      </c>
      <c r="C23" s="108"/>
      <c r="D23" s="108"/>
      <c r="E23" s="108"/>
      <c r="F23" s="109"/>
      <c r="G23" s="49"/>
      <c r="H23" s="49"/>
      <c r="I23" s="49">
        <v>-16448.439999999999</v>
      </c>
      <c r="J23" s="49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</row>
    <row r="24" spans="1:41" s="33" customFormat="1" ht="15" customHeight="1" x14ac:dyDescent="0.25">
      <c r="A24" s="22"/>
      <c r="B24" s="107" t="s">
        <v>35</v>
      </c>
      <c r="C24" s="108"/>
      <c r="D24" s="108"/>
      <c r="E24" s="108"/>
      <c r="F24" s="109"/>
      <c r="G24" s="49">
        <v>9749.2900000000009</v>
      </c>
      <c r="H24" s="49"/>
      <c r="I24" s="49"/>
      <c r="J24" s="49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</row>
    <row r="25" spans="1:41" x14ac:dyDescent="0.25">
      <c r="A25" s="22"/>
      <c r="B25" s="104" t="s">
        <v>36</v>
      </c>
      <c r="C25" s="105"/>
      <c r="D25" s="105"/>
      <c r="E25" s="105"/>
      <c r="F25" s="105"/>
      <c r="G25" s="49">
        <v>9749.2900000000009</v>
      </c>
      <c r="H25" s="49"/>
      <c r="I25" s="49">
        <v>-16448.439999999999</v>
      </c>
      <c r="J25" s="49"/>
    </row>
    <row r="26" spans="1:41" ht="15.75" x14ac:dyDescent="0.25">
      <c r="B26" s="46"/>
      <c r="C26" s="47"/>
      <c r="D26" s="47"/>
      <c r="E26" s="47"/>
      <c r="F26" s="47"/>
      <c r="G26" s="48"/>
      <c r="H26" s="48"/>
      <c r="I26" s="48"/>
      <c r="J26" s="48"/>
    </row>
    <row r="27" spans="1:41" ht="15.75" x14ac:dyDescent="0.25">
      <c r="B27" s="119"/>
      <c r="C27" s="119"/>
      <c r="D27" s="119"/>
      <c r="E27" s="119"/>
      <c r="F27" s="119"/>
      <c r="G27" s="119"/>
      <c r="H27" s="119"/>
      <c r="I27" s="119"/>
      <c r="J27" s="119"/>
    </row>
    <row r="28" spans="1:41" ht="15.75" x14ac:dyDescent="0.25">
      <c r="B28" s="12"/>
      <c r="C28" s="13"/>
      <c r="D28" s="13"/>
      <c r="E28" s="13"/>
      <c r="F28" s="13"/>
      <c r="G28" s="14"/>
      <c r="H28" s="14"/>
      <c r="I28" s="14"/>
      <c r="J28" s="14"/>
    </row>
    <row r="29" spans="1:41" ht="15" customHeight="1" x14ac:dyDescent="0.25">
      <c r="B29" s="125"/>
      <c r="C29" s="125"/>
      <c r="D29" s="125"/>
      <c r="E29" s="125"/>
      <c r="F29" s="125"/>
      <c r="G29" s="125"/>
      <c r="H29" s="125"/>
      <c r="I29" s="125"/>
      <c r="J29" s="125"/>
    </row>
    <row r="30" spans="1:41" x14ac:dyDescent="0.25">
      <c r="B30" s="31"/>
      <c r="C30" s="31"/>
      <c r="D30" s="31"/>
      <c r="E30" s="31"/>
      <c r="F30" s="31"/>
      <c r="G30" s="31"/>
      <c r="H30" s="31"/>
      <c r="I30" s="31"/>
      <c r="J30" s="31"/>
    </row>
    <row r="31" spans="1:41" ht="15" customHeight="1" x14ac:dyDescent="0.25">
      <c r="B31" s="125"/>
      <c r="C31" s="125"/>
      <c r="D31" s="125"/>
      <c r="E31" s="125"/>
      <c r="F31" s="125"/>
      <c r="G31" s="125"/>
      <c r="H31" s="125"/>
      <c r="I31" s="125"/>
      <c r="J31" s="125"/>
    </row>
    <row r="32" spans="1:41" ht="36.75" customHeight="1" x14ac:dyDescent="0.25">
      <c r="B32" s="125"/>
      <c r="C32" s="125"/>
      <c r="D32" s="125"/>
      <c r="E32" s="125"/>
      <c r="F32" s="125"/>
      <c r="G32" s="125"/>
      <c r="H32" s="125"/>
      <c r="I32" s="125"/>
      <c r="J32" s="125"/>
    </row>
    <row r="33" spans="2:10" x14ac:dyDescent="0.25">
      <c r="B33" s="121"/>
      <c r="C33" s="121"/>
      <c r="D33" s="121"/>
      <c r="E33" s="121"/>
      <c r="F33" s="121"/>
      <c r="G33" s="121"/>
      <c r="H33" s="121"/>
      <c r="I33" s="121"/>
      <c r="J33" s="121"/>
    </row>
    <row r="34" spans="2:10" ht="15" customHeight="1" x14ac:dyDescent="0.25">
      <c r="B34" s="103"/>
      <c r="C34" s="103"/>
      <c r="D34" s="103"/>
      <c r="E34" s="103"/>
      <c r="F34" s="103"/>
      <c r="G34" s="103"/>
      <c r="H34" s="103"/>
      <c r="I34" s="103"/>
      <c r="J34" s="103"/>
    </row>
    <row r="35" spans="2:10" x14ac:dyDescent="0.25">
      <c r="B35" s="103"/>
      <c r="C35" s="103"/>
      <c r="D35" s="103"/>
      <c r="E35" s="103"/>
      <c r="F35" s="103"/>
      <c r="G35" s="103"/>
      <c r="H35" s="103"/>
      <c r="I35" s="103"/>
      <c r="J35" s="103"/>
    </row>
  </sheetData>
  <mergeCells count="27">
    <mergeCell ref="B1:J1"/>
    <mergeCell ref="B3:J3"/>
    <mergeCell ref="B5:J5"/>
    <mergeCell ref="B33:F33"/>
    <mergeCell ref="G33:J33"/>
    <mergeCell ref="B14:F14"/>
    <mergeCell ref="B15:F15"/>
    <mergeCell ref="B29:J29"/>
    <mergeCell ref="B31:J32"/>
    <mergeCell ref="B9:F9"/>
    <mergeCell ref="B10:F10"/>
    <mergeCell ref="B11:F11"/>
    <mergeCell ref="B7:F7"/>
    <mergeCell ref="B8:F8"/>
    <mergeCell ref="B12:F12"/>
    <mergeCell ref="B18:F18"/>
    <mergeCell ref="B34:J35"/>
    <mergeCell ref="B16:F16"/>
    <mergeCell ref="B25:F25"/>
    <mergeCell ref="B4:D4"/>
    <mergeCell ref="B24:F24"/>
    <mergeCell ref="B19:F19"/>
    <mergeCell ref="B20:F20"/>
    <mergeCell ref="B22:F22"/>
    <mergeCell ref="B23:F23"/>
    <mergeCell ref="B21:F21"/>
    <mergeCell ref="B27:J27"/>
  </mergeCells>
  <pageMargins left="0.7" right="0.7" top="0.75" bottom="0.75" header="0.3" footer="0.3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70"/>
  <sheetViews>
    <sheetView topLeftCell="A37" workbookViewId="0">
      <selection activeCell="B11" sqref="B11:J17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58.28515625" customWidth="1"/>
    <col min="7" max="9" width="25.28515625" customWidth="1"/>
    <col min="10" max="10" width="15.7109375" customWidth="1"/>
  </cols>
  <sheetData>
    <row r="1" spans="2:10" ht="18" customHeight="1" x14ac:dyDescent="0.25">
      <c r="B1" s="2"/>
      <c r="C1" s="2"/>
      <c r="D1" s="2"/>
      <c r="E1" s="2"/>
      <c r="F1" s="2"/>
      <c r="G1" s="2"/>
      <c r="H1" s="2"/>
      <c r="I1" s="2"/>
      <c r="J1" s="2"/>
    </row>
    <row r="2" spans="2:10" ht="15.75" customHeight="1" x14ac:dyDescent="0.25">
      <c r="B2" s="130" t="s">
        <v>9</v>
      </c>
      <c r="C2" s="130"/>
      <c r="D2" s="130"/>
      <c r="E2" s="130"/>
      <c r="F2" s="130"/>
      <c r="G2" s="130"/>
      <c r="H2" s="130"/>
      <c r="I2" s="130"/>
      <c r="J2" s="130"/>
    </row>
    <row r="3" spans="2:10" ht="18" x14ac:dyDescent="0.25">
      <c r="B3" s="2"/>
      <c r="C3" s="2"/>
      <c r="D3" s="2"/>
      <c r="E3" s="2"/>
      <c r="F3" s="2"/>
      <c r="G3" s="2"/>
      <c r="H3" s="2"/>
      <c r="I3" s="3"/>
      <c r="J3" s="3"/>
    </row>
    <row r="4" spans="2:10" ht="18" customHeight="1" x14ac:dyDescent="0.25">
      <c r="B4" s="130" t="s">
        <v>37</v>
      </c>
      <c r="C4" s="130"/>
      <c r="D4" s="130"/>
      <c r="E4" s="130"/>
      <c r="F4" s="130"/>
      <c r="G4" s="130"/>
      <c r="H4" s="130"/>
      <c r="I4" s="130"/>
      <c r="J4" s="130"/>
    </row>
    <row r="5" spans="2:10" ht="18" x14ac:dyDescent="0.25">
      <c r="B5" s="2"/>
      <c r="C5" s="2"/>
      <c r="D5" s="2"/>
      <c r="E5" s="2"/>
      <c r="F5" s="2"/>
      <c r="G5" s="2"/>
      <c r="H5" s="2"/>
      <c r="I5" s="3"/>
      <c r="J5" s="3"/>
    </row>
    <row r="6" spans="2:10" ht="15.75" customHeight="1" x14ac:dyDescent="0.25">
      <c r="B6" s="130" t="s">
        <v>12</v>
      </c>
      <c r="C6" s="130"/>
      <c r="D6" s="130"/>
      <c r="E6" s="130"/>
      <c r="F6" s="130"/>
      <c r="G6" s="130"/>
      <c r="H6" s="130"/>
      <c r="I6" s="130"/>
      <c r="J6" s="130"/>
    </row>
    <row r="7" spans="2:10" ht="18" x14ac:dyDescent="0.25">
      <c r="B7" s="2"/>
      <c r="C7" s="2"/>
      <c r="D7" s="2"/>
      <c r="E7" s="2"/>
      <c r="F7" s="2"/>
      <c r="G7" s="2"/>
      <c r="H7" s="2"/>
      <c r="I7" s="3"/>
      <c r="J7" s="3"/>
    </row>
    <row r="8" spans="2:10" ht="25.5" x14ac:dyDescent="0.25">
      <c r="B8" s="129" t="s">
        <v>6</v>
      </c>
      <c r="C8" s="129"/>
      <c r="D8" s="129"/>
      <c r="E8" s="129"/>
      <c r="F8" s="129"/>
      <c r="G8" s="34" t="s">
        <v>39</v>
      </c>
      <c r="H8" s="34" t="s">
        <v>110</v>
      </c>
      <c r="I8" s="34" t="s">
        <v>111</v>
      </c>
      <c r="J8" s="34" t="s">
        <v>11</v>
      </c>
    </row>
    <row r="9" spans="2:10" ht="16.5" customHeight="1" x14ac:dyDescent="0.25">
      <c r="B9" s="129">
        <v>1</v>
      </c>
      <c r="C9" s="129"/>
      <c r="D9" s="129"/>
      <c r="E9" s="129"/>
      <c r="F9" s="129"/>
      <c r="G9" s="34">
        <v>2</v>
      </c>
      <c r="H9" s="34">
        <v>3</v>
      </c>
      <c r="I9" s="34">
        <v>4</v>
      </c>
      <c r="J9" s="34" t="s">
        <v>98</v>
      </c>
    </row>
    <row r="10" spans="2:10" x14ac:dyDescent="0.25">
      <c r="B10" s="5"/>
      <c r="C10" s="5"/>
      <c r="D10" s="5"/>
      <c r="E10" s="5"/>
      <c r="F10" s="5" t="s">
        <v>13</v>
      </c>
      <c r="G10" s="55">
        <v>98307.77</v>
      </c>
      <c r="H10" s="54">
        <v>180000</v>
      </c>
      <c r="I10" s="55">
        <v>121435.75</v>
      </c>
      <c r="J10" s="55">
        <f>SUM(I10/G10*100)</f>
        <v>123.52609564839076</v>
      </c>
    </row>
    <row r="11" spans="2:10" ht="15.75" customHeight="1" x14ac:dyDescent="0.25">
      <c r="B11" s="5">
        <v>6</v>
      </c>
      <c r="C11" s="5"/>
      <c r="D11" s="5"/>
      <c r="E11" s="5"/>
      <c r="F11" s="5" t="s">
        <v>2</v>
      </c>
      <c r="G11" s="55">
        <f>SUM(G12,G15,G18,G22,G25)</f>
        <v>98307.77</v>
      </c>
      <c r="H11" s="54">
        <v>180000</v>
      </c>
      <c r="I11" s="55">
        <v>121435.75</v>
      </c>
      <c r="J11" s="55">
        <f>SUM(I11/G11*100)</f>
        <v>123.52609564839076</v>
      </c>
    </row>
    <row r="12" spans="2:10" x14ac:dyDescent="0.25">
      <c r="B12" s="5"/>
      <c r="C12" s="9">
        <v>63</v>
      </c>
      <c r="D12" s="9"/>
      <c r="E12" s="9"/>
      <c r="F12" s="9" t="s">
        <v>14</v>
      </c>
      <c r="G12" s="53">
        <v>205.2</v>
      </c>
      <c r="H12" s="52">
        <v>500</v>
      </c>
      <c r="I12" s="53">
        <v>0</v>
      </c>
      <c r="J12" s="55">
        <f>SUM(I12/G12*100)</f>
        <v>0</v>
      </c>
    </row>
    <row r="13" spans="2:10" x14ac:dyDescent="0.25">
      <c r="B13" s="5"/>
      <c r="C13" s="9"/>
      <c r="D13" s="9">
        <v>636</v>
      </c>
      <c r="E13" s="9"/>
      <c r="F13" s="9" t="s">
        <v>42</v>
      </c>
      <c r="G13" s="53">
        <v>205.2</v>
      </c>
      <c r="H13" s="52"/>
      <c r="I13" s="53"/>
      <c r="J13" s="55"/>
    </row>
    <row r="14" spans="2:10" x14ac:dyDescent="0.25">
      <c r="B14" s="6"/>
      <c r="C14" s="6"/>
      <c r="D14" s="6"/>
      <c r="E14" s="7">
        <v>6361</v>
      </c>
      <c r="F14" s="24" t="s">
        <v>41</v>
      </c>
      <c r="G14" s="53">
        <v>205.2</v>
      </c>
      <c r="H14" s="52"/>
      <c r="I14" s="53"/>
      <c r="J14" s="55"/>
    </row>
    <row r="15" spans="2:10" x14ac:dyDescent="0.25">
      <c r="B15" s="6"/>
      <c r="C15" s="6">
        <v>64</v>
      </c>
      <c r="D15" s="6"/>
      <c r="E15" s="6"/>
      <c r="F15" s="24" t="s">
        <v>43</v>
      </c>
      <c r="G15" s="53">
        <v>0.8</v>
      </c>
      <c r="H15" s="52">
        <v>0</v>
      </c>
      <c r="I15" s="53">
        <v>0.53</v>
      </c>
      <c r="J15" s="55">
        <f t="shared" ref="J15:J21" si="0">SUM(I15/G15*100)</f>
        <v>66.25</v>
      </c>
    </row>
    <row r="16" spans="2:10" x14ac:dyDescent="0.25">
      <c r="B16" s="6"/>
      <c r="C16" s="6"/>
      <c r="D16" s="6">
        <v>641</v>
      </c>
      <c r="E16" s="6"/>
      <c r="F16" s="24" t="s">
        <v>45</v>
      </c>
      <c r="G16" s="53">
        <v>0.8</v>
      </c>
      <c r="H16" s="52"/>
      <c r="I16" s="53">
        <v>0.53</v>
      </c>
      <c r="J16" s="55">
        <f t="shared" si="0"/>
        <v>66.25</v>
      </c>
    </row>
    <row r="17" spans="2:10" x14ac:dyDescent="0.25">
      <c r="B17" s="6"/>
      <c r="C17" s="6"/>
      <c r="D17" s="7"/>
      <c r="E17" s="7">
        <v>6413</v>
      </c>
      <c r="F17" s="6" t="s">
        <v>44</v>
      </c>
      <c r="G17" s="53">
        <v>0.8</v>
      </c>
      <c r="H17" s="52"/>
      <c r="I17" s="53">
        <v>0.53</v>
      </c>
      <c r="J17" s="55">
        <f t="shared" si="0"/>
        <v>66.25</v>
      </c>
    </row>
    <row r="18" spans="2:10" ht="25.5" x14ac:dyDescent="0.25">
      <c r="B18" s="6"/>
      <c r="C18" s="6">
        <v>65</v>
      </c>
      <c r="D18" s="7"/>
      <c r="E18" s="7"/>
      <c r="F18" s="9" t="s">
        <v>46</v>
      </c>
      <c r="G18" s="53">
        <v>28101.8</v>
      </c>
      <c r="H18" s="52">
        <v>43500</v>
      </c>
      <c r="I18" s="53">
        <v>27091.9</v>
      </c>
      <c r="J18" s="55">
        <f t="shared" si="0"/>
        <v>96.406280024767099</v>
      </c>
    </row>
    <row r="19" spans="2:10" x14ac:dyDescent="0.25">
      <c r="B19" s="6"/>
      <c r="C19" s="18"/>
      <c r="D19" s="7">
        <v>652</v>
      </c>
      <c r="E19" s="7"/>
      <c r="F19" s="9" t="s">
        <v>47</v>
      </c>
      <c r="G19" s="53">
        <f>SUM(G20:G21)</f>
        <v>28101.8</v>
      </c>
      <c r="H19" s="52"/>
      <c r="I19" s="53">
        <v>27091.9</v>
      </c>
      <c r="J19" s="55">
        <f t="shared" si="0"/>
        <v>96.406280024767099</v>
      </c>
    </row>
    <row r="20" spans="2:10" x14ac:dyDescent="0.25">
      <c r="B20" s="6"/>
      <c r="C20" s="18"/>
      <c r="D20" s="7"/>
      <c r="E20" s="7">
        <v>6526</v>
      </c>
      <c r="F20" s="9" t="s">
        <v>48</v>
      </c>
      <c r="G20" s="53">
        <v>23891.11</v>
      </c>
      <c r="H20" s="52"/>
      <c r="I20" s="53">
        <v>24090.33</v>
      </c>
      <c r="J20" s="55">
        <f t="shared" si="0"/>
        <v>100.83386665583977</v>
      </c>
    </row>
    <row r="21" spans="2:10" x14ac:dyDescent="0.25">
      <c r="B21" s="6"/>
      <c r="C21" s="6"/>
      <c r="D21" s="7"/>
      <c r="E21" s="7">
        <v>6526</v>
      </c>
      <c r="F21" s="9" t="s">
        <v>49</v>
      </c>
      <c r="G21" s="53">
        <v>4210.6899999999996</v>
      </c>
      <c r="H21" s="52"/>
      <c r="I21" s="53">
        <v>3001.57</v>
      </c>
      <c r="J21" s="55">
        <f t="shared" si="0"/>
        <v>71.284516314428288</v>
      </c>
    </row>
    <row r="22" spans="2:10" x14ac:dyDescent="0.25">
      <c r="B22" s="6"/>
      <c r="C22" s="6">
        <v>66</v>
      </c>
      <c r="D22" s="7"/>
      <c r="E22" s="7"/>
      <c r="F22" s="9" t="s">
        <v>89</v>
      </c>
      <c r="G22" s="53">
        <v>6864.5</v>
      </c>
      <c r="H22" s="52"/>
      <c r="I22" s="53"/>
      <c r="J22" s="55"/>
    </row>
    <row r="23" spans="2:10" x14ac:dyDescent="0.25">
      <c r="B23" s="6"/>
      <c r="C23" s="6"/>
      <c r="D23" s="7">
        <v>661</v>
      </c>
      <c r="E23" s="7"/>
      <c r="F23" s="9" t="s">
        <v>90</v>
      </c>
      <c r="G23" s="53">
        <v>6864.5</v>
      </c>
      <c r="H23" s="52"/>
      <c r="I23" s="53"/>
      <c r="J23" s="55"/>
    </row>
    <row r="24" spans="2:10" x14ac:dyDescent="0.25">
      <c r="B24" s="6"/>
      <c r="C24" s="6"/>
      <c r="D24" s="7"/>
      <c r="E24" s="7">
        <v>6615</v>
      </c>
      <c r="F24" s="9" t="s">
        <v>88</v>
      </c>
      <c r="G24" s="53">
        <v>6864.5</v>
      </c>
      <c r="H24" s="52"/>
      <c r="I24" s="53"/>
      <c r="J24" s="55"/>
    </row>
    <row r="25" spans="2:10" s="30" customFormat="1" x14ac:dyDescent="0.25">
      <c r="B25" s="18"/>
      <c r="C25" s="6">
        <v>67</v>
      </c>
      <c r="D25" s="29"/>
      <c r="E25" s="29"/>
      <c r="F25" s="9" t="s">
        <v>50</v>
      </c>
      <c r="G25" s="53">
        <v>63135.47</v>
      </c>
      <c r="H25" s="52">
        <v>136000</v>
      </c>
      <c r="I25" s="53">
        <v>94343.32</v>
      </c>
      <c r="J25" s="55">
        <f>SUM(I25/G25*100)</f>
        <v>149.42997969287313</v>
      </c>
    </row>
    <row r="26" spans="2:10" x14ac:dyDescent="0.25">
      <c r="B26" s="6"/>
      <c r="C26" s="6"/>
      <c r="D26" s="7">
        <v>671</v>
      </c>
      <c r="E26" s="7"/>
      <c r="F26" s="24" t="s">
        <v>51</v>
      </c>
      <c r="G26" s="53">
        <v>63135.47</v>
      </c>
      <c r="H26" s="52"/>
      <c r="I26" s="53">
        <v>94343.32</v>
      </c>
      <c r="J26" s="55">
        <f>SUM(I26/G26*100)</f>
        <v>149.42997969287313</v>
      </c>
    </row>
    <row r="27" spans="2:10" x14ac:dyDescent="0.25">
      <c r="B27" s="6"/>
      <c r="C27" s="6"/>
      <c r="D27" s="6"/>
      <c r="E27" s="6">
        <v>6711</v>
      </c>
      <c r="F27" s="24" t="s">
        <v>52</v>
      </c>
      <c r="G27" s="53">
        <v>63135.47</v>
      </c>
      <c r="H27" s="52"/>
      <c r="I27" s="53">
        <v>94343.32</v>
      </c>
      <c r="J27" s="55">
        <f>SUM(I27/G27*100)</f>
        <v>149.42997969287313</v>
      </c>
    </row>
    <row r="28" spans="2:10" ht="15.75" customHeight="1" x14ac:dyDescent="0.25"/>
    <row r="29" spans="2:10" ht="25.5" x14ac:dyDescent="0.25">
      <c r="B29" s="129" t="s">
        <v>6</v>
      </c>
      <c r="C29" s="129"/>
      <c r="D29" s="129"/>
      <c r="E29" s="129"/>
      <c r="F29" s="129"/>
      <c r="G29" s="34" t="s">
        <v>39</v>
      </c>
      <c r="H29" s="34" t="s">
        <v>110</v>
      </c>
      <c r="I29" s="34" t="s">
        <v>111</v>
      </c>
      <c r="J29" s="34" t="s">
        <v>11</v>
      </c>
    </row>
    <row r="30" spans="2:10" ht="12.75" customHeight="1" x14ac:dyDescent="0.25">
      <c r="B30" s="129">
        <v>1</v>
      </c>
      <c r="C30" s="129"/>
      <c r="D30" s="129"/>
      <c r="E30" s="129"/>
      <c r="F30" s="129"/>
      <c r="G30" s="34">
        <v>2</v>
      </c>
      <c r="H30" s="34">
        <v>3</v>
      </c>
      <c r="I30" s="34">
        <v>4</v>
      </c>
      <c r="J30" s="34" t="s">
        <v>98</v>
      </c>
    </row>
    <row r="31" spans="2:10" x14ac:dyDescent="0.25">
      <c r="B31" s="5"/>
      <c r="C31" s="5"/>
      <c r="D31" s="5"/>
      <c r="E31" s="5"/>
      <c r="F31" s="5" t="s">
        <v>7</v>
      </c>
      <c r="G31" s="55">
        <f>SUM(G32,G67)</f>
        <v>89880.37</v>
      </c>
      <c r="H31" s="54">
        <v>180000</v>
      </c>
      <c r="I31" s="55">
        <v>137884.19</v>
      </c>
      <c r="J31" s="55">
        <f t="shared" ref="J31:J41" si="1">SUM(I31/G31*100)</f>
        <v>153.40856963539426</v>
      </c>
    </row>
    <row r="32" spans="2:10" x14ac:dyDescent="0.25">
      <c r="B32" s="5">
        <v>3</v>
      </c>
      <c r="C32" s="5"/>
      <c r="D32" s="5"/>
      <c r="E32" s="5"/>
      <c r="F32" s="5" t="s">
        <v>3</v>
      </c>
      <c r="G32" s="55">
        <f>SUM(G33,G40,G64)</f>
        <v>88880.37</v>
      </c>
      <c r="H32" s="54">
        <v>177000</v>
      </c>
      <c r="I32" s="55">
        <f>SUM(I33,I40,I64)</f>
        <v>137884.19</v>
      </c>
      <c r="J32" s="55">
        <f t="shared" si="1"/>
        <v>155.1345814604507</v>
      </c>
    </row>
    <row r="33" spans="2:10" x14ac:dyDescent="0.25">
      <c r="B33" s="5"/>
      <c r="C33" s="9">
        <v>31</v>
      </c>
      <c r="D33" s="9"/>
      <c r="E33" s="9"/>
      <c r="F33" s="9" t="s">
        <v>4</v>
      </c>
      <c r="G33" s="53">
        <f>SUM(G34,G36,G38)</f>
        <v>64235.07</v>
      </c>
      <c r="H33" s="52">
        <v>130000</v>
      </c>
      <c r="I33" s="53">
        <v>113686.61</v>
      </c>
      <c r="J33" s="55">
        <f t="shared" si="1"/>
        <v>176.98526677093994</v>
      </c>
    </row>
    <row r="34" spans="2:10" x14ac:dyDescent="0.25">
      <c r="B34" s="6"/>
      <c r="C34" s="6"/>
      <c r="D34" s="6">
        <v>311</v>
      </c>
      <c r="E34" s="6"/>
      <c r="F34" s="6" t="s">
        <v>15</v>
      </c>
      <c r="G34" s="53">
        <v>53163</v>
      </c>
      <c r="H34" s="52"/>
      <c r="I34" s="53">
        <v>93087</v>
      </c>
      <c r="J34" s="55">
        <f t="shared" si="1"/>
        <v>175.09734213644828</v>
      </c>
    </row>
    <row r="35" spans="2:10" x14ac:dyDescent="0.25">
      <c r="B35" s="6"/>
      <c r="C35" s="6"/>
      <c r="D35" s="6"/>
      <c r="E35" s="6">
        <v>3111</v>
      </c>
      <c r="F35" s="6" t="s">
        <v>16</v>
      </c>
      <c r="G35" s="53">
        <v>53163</v>
      </c>
      <c r="H35" s="52"/>
      <c r="I35" s="53">
        <v>93087</v>
      </c>
      <c r="J35" s="55">
        <f t="shared" si="1"/>
        <v>175.09734213644828</v>
      </c>
    </row>
    <row r="36" spans="2:10" x14ac:dyDescent="0.25">
      <c r="B36" s="6"/>
      <c r="C36" s="6"/>
      <c r="D36" s="6">
        <v>312</v>
      </c>
      <c r="E36" s="6"/>
      <c r="F36" s="6" t="s">
        <v>53</v>
      </c>
      <c r="G36" s="53">
        <v>2300</v>
      </c>
      <c r="H36" s="52"/>
      <c r="I36" s="53">
        <v>5240</v>
      </c>
      <c r="J36" s="55">
        <f t="shared" si="1"/>
        <v>227.82608695652175</v>
      </c>
    </row>
    <row r="37" spans="2:10" x14ac:dyDescent="0.25">
      <c r="B37" s="6"/>
      <c r="C37" s="6"/>
      <c r="D37" s="6"/>
      <c r="E37" s="6">
        <v>3121</v>
      </c>
      <c r="F37" s="6" t="s">
        <v>53</v>
      </c>
      <c r="G37" s="53">
        <v>2300</v>
      </c>
      <c r="H37" s="52"/>
      <c r="I37" s="53">
        <v>5240</v>
      </c>
      <c r="J37" s="55">
        <f t="shared" si="1"/>
        <v>227.82608695652175</v>
      </c>
    </row>
    <row r="38" spans="2:10" x14ac:dyDescent="0.25">
      <c r="B38" s="6"/>
      <c r="C38" s="6"/>
      <c r="D38" s="6">
        <v>313</v>
      </c>
      <c r="E38" s="6"/>
      <c r="F38" s="6" t="s">
        <v>54</v>
      </c>
      <c r="G38" s="53">
        <v>8772.07</v>
      </c>
      <c r="H38" s="52"/>
      <c r="I38" s="53">
        <v>15359.61</v>
      </c>
      <c r="J38" s="55">
        <f t="shared" si="1"/>
        <v>175.09675595383987</v>
      </c>
    </row>
    <row r="39" spans="2:10" x14ac:dyDescent="0.25">
      <c r="B39" s="6"/>
      <c r="C39" s="6"/>
      <c r="D39" s="6"/>
      <c r="E39" s="6">
        <v>3132</v>
      </c>
      <c r="F39" s="6" t="s">
        <v>55</v>
      </c>
      <c r="G39" s="53">
        <v>8772.07</v>
      </c>
      <c r="H39" s="52"/>
      <c r="I39" s="53">
        <v>15359.61</v>
      </c>
      <c r="J39" s="55">
        <f t="shared" si="1"/>
        <v>175.09675595383987</v>
      </c>
    </row>
    <row r="40" spans="2:10" x14ac:dyDescent="0.25">
      <c r="B40" s="6"/>
      <c r="C40" s="6">
        <v>32</v>
      </c>
      <c r="D40" s="7"/>
      <c r="E40" s="7"/>
      <c r="F40" s="6" t="s">
        <v>10</v>
      </c>
      <c r="G40" s="53">
        <f>SUM(G41, G46, G51, G61)</f>
        <v>24440.570000000003</v>
      </c>
      <c r="H40" s="52">
        <v>46500</v>
      </c>
      <c r="I40" s="53">
        <f>SUM(I41,I46,I51,I61)</f>
        <v>23944.06</v>
      </c>
      <c r="J40" s="55">
        <f t="shared" si="1"/>
        <v>97.968500734639164</v>
      </c>
    </row>
    <row r="41" spans="2:10" x14ac:dyDescent="0.25">
      <c r="B41" s="6"/>
      <c r="C41" s="6"/>
      <c r="D41" s="6">
        <v>321</v>
      </c>
      <c r="E41" s="6"/>
      <c r="F41" s="6" t="s">
        <v>17</v>
      </c>
      <c r="G41" s="53">
        <f>SUM(G43:G45)</f>
        <v>1857.9</v>
      </c>
      <c r="H41" s="52"/>
      <c r="I41" s="53">
        <f>SUM(I42:I45)</f>
        <v>2404.6999999999998</v>
      </c>
      <c r="J41" s="55">
        <f t="shared" si="1"/>
        <v>129.43107809892888</v>
      </c>
    </row>
    <row r="42" spans="2:10" x14ac:dyDescent="0.25">
      <c r="B42" s="6"/>
      <c r="C42" s="6"/>
      <c r="D42" s="6"/>
      <c r="E42" s="6">
        <v>3211</v>
      </c>
      <c r="F42" s="6" t="s">
        <v>118</v>
      </c>
      <c r="G42" s="53"/>
      <c r="H42" s="52"/>
      <c r="I42" s="53">
        <v>15</v>
      </c>
      <c r="J42" s="55"/>
    </row>
    <row r="43" spans="2:10" x14ac:dyDescent="0.25">
      <c r="B43" s="6"/>
      <c r="C43" s="18"/>
      <c r="D43" s="6"/>
      <c r="E43" s="6">
        <v>3212</v>
      </c>
      <c r="F43" s="24" t="s">
        <v>63</v>
      </c>
      <c r="G43" s="53">
        <v>1008.9</v>
      </c>
      <c r="H43" s="52"/>
      <c r="I43" s="53">
        <v>1697.7</v>
      </c>
      <c r="J43" s="55">
        <f t="shared" ref="J43:J53" si="2">SUM(I43/G43*100)</f>
        <v>168.27237585489146</v>
      </c>
    </row>
    <row r="44" spans="2:10" x14ac:dyDescent="0.25">
      <c r="B44" s="6"/>
      <c r="C44" s="18"/>
      <c r="D44" s="7"/>
      <c r="E44" s="7">
        <v>3213</v>
      </c>
      <c r="F44" s="56" t="s">
        <v>64</v>
      </c>
      <c r="G44" s="53">
        <v>657.5</v>
      </c>
      <c r="H44" s="52"/>
      <c r="I44" s="53">
        <v>268.5</v>
      </c>
      <c r="J44" s="55">
        <f t="shared" si="2"/>
        <v>40.836501901140686</v>
      </c>
    </row>
    <row r="45" spans="2:10" x14ac:dyDescent="0.25">
      <c r="B45" s="6"/>
      <c r="C45" s="6"/>
      <c r="D45" s="7"/>
      <c r="E45" s="7">
        <v>3214</v>
      </c>
      <c r="F45" s="56" t="s">
        <v>65</v>
      </c>
      <c r="G45" s="53">
        <v>191.5</v>
      </c>
      <c r="H45" s="52"/>
      <c r="I45" s="53">
        <v>423.5</v>
      </c>
      <c r="J45" s="55">
        <f t="shared" si="2"/>
        <v>221.14882506527414</v>
      </c>
    </row>
    <row r="46" spans="2:10" x14ac:dyDescent="0.25">
      <c r="B46" s="6"/>
      <c r="C46" s="6"/>
      <c r="D46" s="7">
        <v>322</v>
      </c>
      <c r="E46" s="7"/>
      <c r="F46" s="56" t="s">
        <v>66</v>
      </c>
      <c r="G46" s="53">
        <f>SUM(G47:G50)</f>
        <v>16701.72</v>
      </c>
      <c r="H46" s="52"/>
      <c r="I46" s="53">
        <f>SUM(I47:I50)</f>
        <v>13485.73</v>
      </c>
      <c r="J46" s="55">
        <f t="shared" si="2"/>
        <v>80.744558045518659</v>
      </c>
    </row>
    <row r="47" spans="2:10" x14ac:dyDescent="0.25">
      <c r="B47" s="6"/>
      <c r="C47" s="6"/>
      <c r="D47" s="7"/>
      <c r="E47" s="7">
        <v>3221</v>
      </c>
      <c r="F47" s="56" t="s">
        <v>67</v>
      </c>
      <c r="G47" s="53">
        <v>1445.98</v>
      </c>
      <c r="H47" s="52"/>
      <c r="I47" s="53">
        <v>1621.04</v>
      </c>
      <c r="J47" s="55">
        <f t="shared" si="2"/>
        <v>112.10666814202132</v>
      </c>
    </row>
    <row r="48" spans="2:10" x14ac:dyDescent="0.25">
      <c r="B48" s="6"/>
      <c r="C48" s="6"/>
      <c r="D48" s="7"/>
      <c r="E48" s="7">
        <v>3222</v>
      </c>
      <c r="F48" s="56" t="s">
        <v>68</v>
      </c>
      <c r="G48" s="53">
        <v>10600.35</v>
      </c>
      <c r="H48" s="52"/>
      <c r="I48" s="53">
        <v>10762.87</v>
      </c>
      <c r="J48" s="55">
        <f t="shared" si="2"/>
        <v>101.53315692406383</v>
      </c>
    </row>
    <row r="49" spans="2:10" x14ac:dyDescent="0.25">
      <c r="B49" s="6"/>
      <c r="C49" s="6"/>
      <c r="D49" s="7"/>
      <c r="E49" s="7">
        <v>3223</v>
      </c>
      <c r="F49" s="56" t="s">
        <v>69</v>
      </c>
      <c r="G49" s="53">
        <v>1272.48</v>
      </c>
      <c r="H49" s="52"/>
      <c r="I49" s="53">
        <v>1101.82</v>
      </c>
      <c r="J49" s="55">
        <f t="shared" si="2"/>
        <v>86.588394316610078</v>
      </c>
    </row>
    <row r="50" spans="2:10" x14ac:dyDescent="0.25">
      <c r="B50" s="6"/>
      <c r="C50" s="6"/>
      <c r="D50" s="7"/>
      <c r="E50" s="7">
        <v>3225</v>
      </c>
      <c r="F50" s="56" t="s">
        <v>70</v>
      </c>
      <c r="G50" s="53">
        <v>3382.91</v>
      </c>
      <c r="H50" s="52"/>
      <c r="I50" s="53"/>
      <c r="J50" s="55">
        <f t="shared" si="2"/>
        <v>0</v>
      </c>
    </row>
    <row r="51" spans="2:10" x14ac:dyDescent="0.25">
      <c r="B51" s="6"/>
      <c r="C51" s="6"/>
      <c r="D51" s="7">
        <v>323</v>
      </c>
      <c r="E51" s="7"/>
      <c r="F51" s="56" t="s">
        <v>71</v>
      </c>
      <c r="G51" s="53">
        <f>SUM(G52:G60)</f>
        <v>4926.26</v>
      </c>
      <c r="H51" s="52"/>
      <c r="I51" s="53">
        <f>SUM(I52:I60)</f>
        <v>4938.2</v>
      </c>
      <c r="J51" s="55">
        <f t="shared" si="2"/>
        <v>100.24237453971165</v>
      </c>
    </row>
    <row r="52" spans="2:10" x14ac:dyDescent="0.25">
      <c r="B52" s="6"/>
      <c r="C52" s="6"/>
      <c r="D52" s="7"/>
      <c r="E52" s="7">
        <v>3231</v>
      </c>
      <c r="F52" s="56" t="s">
        <v>72</v>
      </c>
      <c r="G52" s="53">
        <v>413.48</v>
      </c>
      <c r="H52" s="52"/>
      <c r="I52" s="53">
        <v>644.79</v>
      </c>
      <c r="J52" s="55">
        <f t="shared" si="2"/>
        <v>155.94224629970009</v>
      </c>
    </row>
    <row r="53" spans="2:10" x14ac:dyDescent="0.25">
      <c r="B53" s="6"/>
      <c r="C53" s="6"/>
      <c r="D53" s="7"/>
      <c r="E53" s="7">
        <v>3232</v>
      </c>
      <c r="F53" s="56" t="s">
        <v>73</v>
      </c>
      <c r="G53" s="53">
        <v>556.25</v>
      </c>
      <c r="H53" s="52"/>
      <c r="I53" s="53">
        <v>125</v>
      </c>
      <c r="J53" s="55">
        <f t="shared" si="2"/>
        <v>22.471910112359549</v>
      </c>
    </row>
    <row r="54" spans="2:10" x14ac:dyDescent="0.25">
      <c r="B54" s="6"/>
      <c r="C54" s="6"/>
      <c r="D54" s="7"/>
      <c r="E54" s="7">
        <v>3233</v>
      </c>
      <c r="F54" s="56" t="s">
        <v>117</v>
      </c>
      <c r="G54" s="53"/>
      <c r="H54" s="52"/>
      <c r="I54" s="53">
        <v>610</v>
      </c>
      <c r="J54" s="55"/>
    </row>
    <row r="55" spans="2:10" x14ac:dyDescent="0.25">
      <c r="B55" s="6"/>
      <c r="C55" s="6"/>
      <c r="D55" s="7"/>
      <c r="E55" s="7">
        <v>3234</v>
      </c>
      <c r="F55" s="56" t="s">
        <v>74</v>
      </c>
      <c r="G55" s="53">
        <v>757.9</v>
      </c>
      <c r="H55" s="52"/>
      <c r="I55" s="53">
        <v>717.58</v>
      </c>
      <c r="J55" s="55">
        <f t="shared" ref="J55:J68" si="3">SUM(I55/G55*100)</f>
        <v>94.68003694418789</v>
      </c>
    </row>
    <row r="56" spans="2:10" x14ac:dyDescent="0.25">
      <c r="B56" s="6"/>
      <c r="C56" s="6"/>
      <c r="D56" s="7"/>
      <c r="E56" s="7">
        <v>3235</v>
      </c>
      <c r="F56" s="56" t="s">
        <v>87</v>
      </c>
      <c r="G56" s="53">
        <v>352.55</v>
      </c>
      <c r="H56" s="52"/>
      <c r="I56" s="53">
        <v>423.06</v>
      </c>
      <c r="J56" s="55">
        <f t="shared" si="3"/>
        <v>120</v>
      </c>
    </row>
    <row r="57" spans="2:10" x14ac:dyDescent="0.25">
      <c r="B57" s="6"/>
      <c r="C57" s="6"/>
      <c r="D57" s="7"/>
      <c r="E57" s="7">
        <v>3236</v>
      </c>
      <c r="F57" s="56" t="s">
        <v>75</v>
      </c>
      <c r="G57" s="53">
        <v>255.54</v>
      </c>
      <c r="H57" s="52"/>
      <c r="I57" s="53">
        <v>238.23</v>
      </c>
      <c r="J57" s="55">
        <f t="shared" si="3"/>
        <v>93.226109415355722</v>
      </c>
    </row>
    <row r="58" spans="2:10" x14ac:dyDescent="0.25">
      <c r="B58" s="6"/>
      <c r="C58" s="6"/>
      <c r="D58" s="7"/>
      <c r="E58" s="7">
        <v>3237</v>
      </c>
      <c r="F58" s="56" t="s">
        <v>76</v>
      </c>
      <c r="G58" s="53">
        <v>1721</v>
      </c>
      <c r="H58" s="52"/>
      <c r="I58" s="53">
        <v>1800</v>
      </c>
      <c r="J58" s="55">
        <f t="shared" si="3"/>
        <v>104.59035444509006</v>
      </c>
    </row>
    <row r="59" spans="2:10" x14ac:dyDescent="0.25">
      <c r="B59" s="6"/>
      <c r="C59" s="6"/>
      <c r="D59" s="7"/>
      <c r="E59" s="7">
        <v>3238</v>
      </c>
      <c r="F59" s="56" t="s">
        <v>77</v>
      </c>
      <c r="G59" s="53">
        <v>420</v>
      </c>
      <c r="H59" s="52"/>
      <c r="I59" s="53">
        <v>280</v>
      </c>
      <c r="J59" s="55">
        <f t="shared" si="3"/>
        <v>66.666666666666657</v>
      </c>
    </row>
    <row r="60" spans="2:10" x14ac:dyDescent="0.25">
      <c r="B60" s="6"/>
      <c r="C60" s="6"/>
      <c r="D60" s="7"/>
      <c r="E60" s="7">
        <v>3239</v>
      </c>
      <c r="F60" s="56" t="s">
        <v>86</v>
      </c>
      <c r="G60" s="53">
        <v>449.54</v>
      </c>
      <c r="H60" s="52"/>
      <c r="I60" s="53">
        <v>99.54</v>
      </c>
      <c r="J60" s="55">
        <f t="shared" si="3"/>
        <v>22.14263469324198</v>
      </c>
    </row>
    <row r="61" spans="2:10" x14ac:dyDescent="0.25">
      <c r="B61" s="6"/>
      <c r="C61" s="6"/>
      <c r="D61" s="7">
        <v>329</v>
      </c>
      <c r="E61" s="7"/>
      <c r="F61" s="56" t="s">
        <v>78</v>
      </c>
      <c r="G61" s="53">
        <v>954.69</v>
      </c>
      <c r="H61" s="52"/>
      <c r="I61" s="53">
        <v>3115.43</v>
      </c>
      <c r="J61" s="55">
        <f t="shared" si="3"/>
        <v>326.32896542333111</v>
      </c>
    </row>
    <row r="62" spans="2:10" x14ac:dyDescent="0.25">
      <c r="B62" s="6"/>
      <c r="C62" s="6"/>
      <c r="D62" s="7"/>
      <c r="E62" s="7">
        <v>3292</v>
      </c>
      <c r="F62" s="56" t="s">
        <v>79</v>
      </c>
      <c r="G62" s="53">
        <v>493.43</v>
      </c>
      <c r="H62" s="52"/>
      <c r="I62" s="53">
        <v>3115.43</v>
      </c>
      <c r="J62" s="55">
        <f t="shared" si="3"/>
        <v>631.3823642664612</v>
      </c>
    </row>
    <row r="63" spans="2:10" x14ac:dyDescent="0.25">
      <c r="B63" s="6"/>
      <c r="C63" s="6"/>
      <c r="D63" s="7"/>
      <c r="E63" s="7">
        <v>3293</v>
      </c>
      <c r="F63" s="56" t="s">
        <v>80</v>
      </c>
      <c r="G63" s="53">
        <v>461.26</v>
      </c>
      <c r="H63" s="52"/>
      <c r="I63" s="53"/>
      <c r="J63" s="55">
        <f t="shared" si="3"/>
        <v>0</v>
      </c>
    </row>
    <row r="64" spans="2:10" x14ac:dyDescent="0.25">
      <c r="B64" s="6"/>
      <c r="C64" s="6">
        <v>34</v>
      </c>
      <c r="D64" s="7"/>
      <c r="E64" s="7"/>
      <c r="F64" s="56" t="s">
        <v>81</v>
      </c>
      <c r="G64" s="53">
        <v>204.73</v>
      </c>
      <c r="H64" s="52">
        <v>500</v>
      </c>
      <c r="I64" s="53">
        <v>253.52</v>
      </c>
      <c r="J64" s="55">
        <f t="shared" si="3"/>
        <v>123.83138768133641</v>
      </c>
    </row>
    <row r="65" spans="2:10" x14ac:dyDescent="0.25">
      <c r="B65" s="6"/>
      <c r="C65" s="6"/>
      <c r="D65" s="7">
        <v>343</v>
      </c>
      <c r="E65" s="7"/>
      <c r="F65" s="56" t="s">
        <v>82</v>
      </c>
      <c r="G65" s="53">
        <v>204.73</v>
      </c>
      <c r="H65" s="52"/>
      <c r="I65" s="53">
        <v>253.52</v>
      </c>
      <c r="J65" s="55">
        <f t="shared" si="3"/>
        <v>123.83138768133641</v>
      </c>
    </row>
    <row r="66" spans="2:10" x14ac:dyDescent="0.25">
      <c r="B66" s="6"/>
      <c r="C66" s="6"/>
      <c r="D66" s="7"/>
      <c r="E66" s="7">
        <v>3431</v>
      </c>
      <c r="F66" s="56" t="s">
        <v>83</v>
      </c>
      <c r="G66" s="53">
        <v>204.73</v>
      </c>
      <c r="H66" s="52"/>
      <c r="I66" s="53">
        <v>253.52</v>
      </c>
      <c r="J66" s="55">
        <f t="shared" si="3"/>
        <v>123.83138768133641</v>
      </c>
    </row>
    <row r="67" spans="2:10" x14ac:dyDescent="0.25">
      <c r="B67" s="8">
        <v>4</v>
      </c>
      <c r="C67" s="8"/>
      <c r="D67" s="8"/>
      <c r="E67" s="8"/>
      <c r="F67" s="16" t="s">
        <v>5</v>
      </c>
      <c r="G67" s="55">
        <v>1000</v>
      </c>
      <c r="H67" s="54">
        <v>3000</v>
      </c>
      <c r="I67" s="55">
        <v>0</v>
      </c>
      <c r="J67" s="55">
        <f t="shared" si="3"/>
        <v>0</v>
      </c>
    </row>
    <row r="68" spans="2:10" x14ac:dyDescent="0.25">
      <c r="B68" s="9"/>
      <c r="C68" s="9">
        <v>42</v>
      </c>
      <c r="D68" s="9"/>
      <c r="E68" s="9"/>
      <c r="F68" s="17" t="s">
        <v>56</v>
      </c>
      <c r="G68" s="53">
        <v>1000</v>
      </c>
      <c r="H68" s="52">
        <v>3000</v>
      </c>
      <c r="I68" s="53">
        <v>0</v>
      </c>
      <c r="J68" s="55">
        <f t="shared" si="3"/>
        <v>0</v>
      </c>
    </row>
    <row r="69" spans="2:10" x14ac:dyDescent="0.25">
      <c r="B69" s="9"/>
      <c r="C69" s="9"/>
      <c r="D69" s="6">
        <v>426</v>
      </c>
      <c r="E69" s="6"/>
      <c r="F69" s="6" t="s">
        <v>84</v>
      </c>
      <c r="G69" s="53">
        <v>1000</v>
      </c>
      <c r="H69" s="52"/>
      <c r="I69" s="53"/>
      <c r="J69" s="55"/>
    </row>
    <row r="70" spans="2:10" x14ac:dyDescent="0.25">
      <c r="B70" s="9"/>
      <c r="C70" s="9"/>
      <c r="D70" s="6"/>
      <c r="E70" s="6">
        <v>4262</v>
      </c>
      <c r="F70" s="6" t="s">
        <v>85</v>
      </c>
      <c r="G70" s="53">
        <v>1000</v>
      </c>
      <c r="H70" s="52"/>
      <c r="I70" s="53"/>
      <c r="J70" s="55"/>
    </row>
  </sheetData>
  <mergeCells count="7">
    <mergeCell ref="B8:F8"/>
    <mergeCell ref="B9:F9"/>
    <mergeCell ref="B29:F29"/>
    <mergeCell ref="B30:F30"/>
    <mergeCell ref="B2:J2"/>
    <mergeCell ref="B4:J4"/>
    <mergeCell ref="B6:J6"/>
  </mergeCells>
  <pageMargins left="0.7" right="0.7" top="0.75" bottom="0.75" header="0.3" footer="0.3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F27"/>
  <sheetViews>
    <sheetView workbookViewId="0">
      <selection activeCell="I19" sqref="I19"/>
    </sheetView>
  </sheetViews>
  <sheetFormatPr defaultRowHeight="15" x14ac:dyDescent="0.25"/>
  <cols>
    <col min="2" max="2" width="37.7109375" customWidth="1"/>
    <col min="3" max="5" width="25.28515625" customWidth="1"/>
    <col min="6" max="6" width="15.7109375" customWidth="1"/>
  </cols>
  <sheetData>
    <row r="1" spans="2:6" ht="18" x14ac:dyDescent="0.25">
      <c r="B1" s="2"/>
      <c r="C1" s="2"/>
      <c r="D1" s="2"/>
      <c r="E1" s="3"/>
      <c r="F1" s="3"/>
    </row>
    <row r="2" spans="2:6" ht="15.75" customHeight="1" x14ac:dyDescent="0.25">
      <c r="B2" s="130" t="s">
        <v>22</v>
      </c>
      <c r="C2" s="130"/>
      <c r="D2" s="130"/>
      <c r="E2" s="130"/>
      <c r="F2" s="130"/>
    </row>
    <row r="3" spans="2:6" ht="18" x14ac:dyDescent="0.25">
      <c r="B3" s="2"/>
      <c r="C3" s="2"/>
      <c r="D3" s="2"/>
      <c r="E3" s="3"/>
      <c r="F3" s="3"/>
    </row>
    <row r="4" spans="2:6" ht="25.5" x14ac:dyDescent="0.25">
      <c r="B4" s="34" t="s">
        <v>6</v>
      </c>
      <c r="C4" s="34" t="s">
        <v>39</v>
      </c>
      <c r="D4" s="34" t="s">
        <v>110</v>
      </c>
      <c r="E4" s="34" t="s">
        <v>111</v>
      </c>
      <c r="F4" s="34" t="s">
        <v>11</v>
      </c>
    </row>
    <row r="5" spans="2:6" x14ac:dyDescent="0.25">
      <c r="B5" s="34">
        <v>1</v>
      </c>
      <c r="C5" s="34">
        <v>2</v>
      </c>
      <c r="D5" s="34">
        <v>3</v>
      </c>
      <c r="E5" s="34">
        <v>4</v>
      </c>
      <c r="F5" s="34" t="s">
        <v>98</v>
      </c>
    </row>
    <row r="6" spans="2:6" x14ac:dyDescent="0.25">
      <c r="B6" s="5" t="s">
        <v>21</v>
      </c>
      <c r="C6" s="55">
        <v>98307.77</v>
      </c>
      <c r="D6" s="54">
        <v>180000</v>
      </c>
      <c r="E6" s="54">
        <v>121435.75</v>
      </c>
      <c r="F6" s="55">
        <f t="shared" ref="F6:F14" si="0">SUM(E6/C6*100)</f>
        <v>123.52609564839076</v>
      </c>
    </row>
    <row r="7" spans="2:6" x14ac:dyDescent="0.25">
      <c r="B7" s="5" t="s">
        <v>19</v>
      </c>
      <c r="C7" s="55">
        <v>63136.27</v>
      </c>
      <c r="D7" s="54">
        <v>136000</v>
      </c>
      <c r="E7" s="54">
        <v>94343.32</v>
      </c>
      <c r="F7" s="55">
        <f t="shared" si="0"/>
        <v>149.4280862648364</v>
      </c>
    </row>
    <row r="8" spans="2:6" x14ac:dyDescent="0.25">
      <c r="B8" s="27" t="s">
        <v>18</v>
      </c>
      <c r="C8" s="53">
        <v>63136.27</v>
      </c>
      <c r="D8" s="52">
        <v>136000</v>
      </c>
      <c r="E8" s="52">
        <v>94343.32</v>
      </c>
      <c r="F8" s="55">
        <f t="shared" si="0"/>
        <v>149.4280862648364</v>
      </c>
    </row>
    <row r="9" spans="2:6" x14ac:dyDescent="0.25">
      <c r="B9" s="62" t="s">
        <v>99</v>
      </c>
      <c r="C9" s="55">
        <v>6864.5</v>
      </c>
      <c r="D9" s="76"/>
      <c r="E9" s="76">
        <v>0.53</v>
      </c>
      <c r="F9" s="55">
        <f t="shared" si="0"/>
        <v>7.7208828028261355E-3</v>
      </c>
    </row>
    <row r="10" spans="2:6" x14ac:dyDescent="0.25">
      <c r="B10" s="26" t="s">
        <v>100</v>
      </c>
      <c r="C10" s="53">
        <v>6864.5</v>
      </c>
      <c r="D10" s="52"/>
      <c r="E10" s="52">
        <v>0.53</v>
      </c>
      <c r="F10" s="55">
        <f t="shared" si="0"/>
        <v>7.7208828028261355E-3</v>
      </c>
    </row>
    <row r="11" spans="2:6" x14ac:dyDescent="0.25">
      <c r="B11" s="5" t="s">
        <v>59</v>
      </c>
      <c r="C11" s="55">
        <v>28101.8</v>
      </c>
      <c r="D11" s="54">
        <v>43500</v>
      </c>
      <c r="E11" s="54">
        <v>27091.9</v>
      </c>
      <c r="F11" s="55">
        <f t="shared" si="0"/>
        <v>96.406280024767099</v>
      </c>
    </row>
    <row r="12" spans="2:6" x14ac:dyDescent="0.25">
      <c r="B12" s="25" t="s">
        <v>60</v>
      </c>
      <c r="C12" s="53">
        <v>28101.8</v>
      </c>
      <c r="D12" s="52">
        <v>43500</v>
      </c>
      <c r="E12" s="52">
        <v>27091.9</v>
      </c>
      <c r="F12" s="55">
        <f t="shared" si="0"/>
        <v>96.406280024767099</v>
      </c>
    </row>
    <row r="13" spans="2:6" x14ac:dyDescent="0.25">
      <c r="B13" s="5" t="s">
        <v>61</v>
      </c>
      <c r="C13" s="55">
        <v>205.2</v>
      </c>
      <c r="D13" s="54">
        <v>500</v>
      </c>
      <c r="E13" s="54">
        <v>0</v>
      </c>
      <c r="F13" s="55">
        <f t="shared" si="0"/>
        <v>0</v>
      </c>
    </row>
    <row r="14" spans="2:6" x14ac:dyDescent="0.25">
      <c r="B14" s="25" t="s">
        <v>62</v>
      </c>
      <c r="C14" s="53">
        <v>205.2</v>
      </c>
      <c r="D14" s="52">
        <v>500</v>
      </c>
      <c r="E14" s="52">
        <v>0</v>
      </c>
      <c r="F14" s="55">
        <f t="shared" si="0"/>
        <v>0</v>
      </c>
    </row>
    <row r="15" spans="2:6" x14ac:dyDescent="0.25">
      <c r="B15" s="25"/>
      <c r="C15" s="53"/>
      <c r="D15" s="52"/>
      <c r="E15" s="52"/>
      <c r="F15" s="55"/>
    </row>
    <row r="16" spans="2:6" ht="15.75" customHeight="1" x14ac:dyDescent="0.25">
      <c r="B16" s="5" t="s">
        <v>20</v>
      </c>
      <c r="C16" s="55">
        <v>89880.37</v>
      </c>
      <c r="D16" s="54">
        <v>180000</v>
      </c>
      <c r="E16" s="54">
        <v>137884.19</v>
      </c>
      <c r="F16" s="55">
        <f>SUM(E16/C16*100)</f>
        <v>153.40856963539426</v>
      </c>
    </row>
    <row r="17" spans="2:6" ht="15.75" customHeight="1" x14ac:dyDescent="0.25">
      <c r="B17" s="5" t="s">
        <v>19</v>
      </c>
      <c r="C17" s="55">
        <v>63136.27</v>
      </c>
      <c r="D17" s="54">
        <v>136000</v>
      </c>
      <c r="E17" s="54">
        <v>94343.32</v>
      </c>
      <c r="F17" s="55">
        <f>SUM(E17/C17*100)</f>
        <v>149.4280862648364</v>
      </c>
    </row>
    <row r="18" spans="2:6" x14ac:dyDescent="0.25">
      <c r="B18" s="27" t="s">
        <v>18</v>
      </c>
      <c r="C18" s="53">
        <v>63136.27</v>
      </c>
      <c r="D18" s="52">
        <v>136000</v>
      </c>
      <c r="E18" s="52">
        <v>94343.32</v>
      </c>
      <c r="F18" s="55">
        <f>SUM(E18/C18*100)</f>
        <v>149.4280862648364</v>
      </c>
    </row>
    <row r="19" spans="2:6" ht="28.5" customHeight="1" x14ac:dyDescent="0.25">
      <c r="B19" s="98" t="s">
        <v>119</v>
      </c>
      <c r="C19" s="99"/>
      <c r="D19" s="100"/>
      <c r="E19" s="100">
        <v>15660.79</v>
      </c>
      <c r="F19" s="99"/>
    </row>
    <row r="20" spans="2:6" ht="31.5" customHeight="1" x14ac:dyDescent="0.25">
      <c r="B20" s="101" t="s">
        <v>120</v>
      </c>
      <c r="C20" s="99"/>
      <c r="D20" s="100"/>
      <c r="E20" s="102">
        <v>15660.79</v>
      </c>
      <c r="F20" s="99"/>
    </row>
    <row r="21" spans="2:6" x14ac:dyDescent="0.25">
      <c r="B21" s="62" t="s">
        <v>121</v>
      </c>
      <c r="C21" s="55"/>
      <c r="D21" s="76"/>
      <c r="E21" s="76">
        <v>788.18</v>
      </c>
      <c r="F21" s="55"/>
    </row>
    <row r="22" spans="2:6" x14ac:dyDescent="0.25">
      <c r="B22" s="26" t="s">
        <v>122</v>
      </c>
      <c r="C22" s="53"/>
      <c r="D22" s="52"/>
      <c r="E22" s="52">
        <v>788.18</v>
      </c>
      <c r="F22" s="55"/>
    </row>
    <row r="23" spans="2:6" x14ac:dyDescent="0.25">
      <c r="B23" s="5" t="s">
        <v>59</v>
      </c>
      <c r="C23" s="55">
        <v>26538.9</v>
      </c>
      <c r="D23" s="54">
        <v>43500</v>
      </c>
      <c r="E23" s="54">
        <v>27091.9</v>
      </c>
      <c r="F23" s="55">
        <f>SUM(E23/C23*100)</f>
        <v>102.0837336890376</v>
      </c>
    </row>
    <row r="24" spans="2:6" x14ac:dyDescent="0.25">
      <c r="B24" s="25" t="s">
        <v>60</v>
      </c>
      <c r="C24" s="53">
        <v>26538.9</v>
      </c>
      <c r="D24" s="52">
        <v>43500</v>
      </c>
      <c r="E24" s="52">
        <v>27091.9</v>
      </c>
      <c r="F24" s="55">
        <f>SUM(E24/C24*100)</f>
        <v>102.0837336890376</v>
      </c>
    </row>
    <row r="25" spans="2:6" x14ac:dyDescent="0.25">
      <c r="B25" s="5" t="s">
        <v>61</v>
      </c>
      <c r="C25" s="55">
        <v>205.2</v>
      </c>
      <c r="D25" s="54">
        <v>500</v>
      </c>
      <c r="E25" s="54">
        <v>0</v>
      </c>
      <c r="F25" s="55">
        <f>SUM(E25/C25*100)</f>
        <v>0</v>
      </c>
    </row>
    <row r="26" spans="2:6" x14ac:dyDescent="0.25">
      <c r="B26" s="25" t="s">
        <v>62</v>
      </c>
      <c r="C26" s="53">
        <v>205.2</v>
      </c>
      <c r="D26" s="52">
        <v>500</v>
      </c>
      <c r="E26" s="52">
        <v>0</v>
      </c>
      <c r="F26" s="55">
        <f>SUM(E26/C26*100)</f>
        <v>0</v>
      </c>
    </row>
    <row r="27" spans="2:6" x14ac:dyDescent="0.25">
      <c r="B27" s="9"/>
      <c r="C27" s="53"/>
      <c r="D27" s="52"/>
      <c r="E27" s="53"/>
      <c r="F27" s="53"/>
    </row>
  </sheetData>
  <mergeCells count="1">
    <mergeCell ref="B2:F2"/>
  </mergeCells>
  <pageMargins left="0.7" right="0.7" top="0.75" bottom="0.75" header="0.3" footer="0.3"/>
  <pageSetup paperSize="9" scale="9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F13"/>
  <sheetViews>
    <sheetView workbookViewId="0">
      <selection activeCell="B13" sqref="B13"/>
    </sheetView>
  </sheetViews>
  <sheetFormatPr defaultRowHeight="15" x14ac:dyDescent="0.25"/>
  <cols>
    <col min="2" max="2" width="37.7109375" customWidth="1"/>
    <col min="3" max="5" width="25.28515625" customWidth="1"/>
    <col min="6" max="6" width="15.7109375" customWidth="1"/>
  </cols>
  <sheetData>
    <row r="1" spans="2:6" ht="18" x14ac:dyDescent="0.25">
      <c r="B1" s="2"/>
      <c r="C1" s="2"/>
      <c r="D1" s="2"/>
      <c r="E1" s="3"/>
      <c r="F1" s="3"/>
    </row>
    <row r="2" spans="2:6" ht="15.75" customHeight="1" x14ac:dyDescent="0.25">
      <c r="B2" s="130" t="s">
        <v>23</v>
      </c>
      <c r="C2" s="130"/>
      <c r="D2" s="130"/>
      <c r="E2" s="130"/>
      <c r="F2" s="130"/>
    </row>
    <row r="3" spans="2:6" ht="18" x14ac:dyDescent="0.25">
      <c r="B3" s="2"/>
      <c r="C3" s="2"/>
      <c r="D3" s="2"/>
      <c r="E3" s="3"/>
      <c r="F3" s="3"/>
    </row>
    <row r="4" spans="2:6" ht="25.5" x14ac:dyDescent="0.25">
      <c r="B4" s="34" t="s">
        <v>6</v>
      </c>
      <c r="C4" s="34" t="s">
        <v>40</v>
      </c>
      <c r="D4" s="34" t="s">
        <v>110</v>
      </c>
      <c r="E4" s="34" t="s">
        <v>112</v>
      </c>
      <c r="F4" s="34" t="s">
        <v>11</v>
      </c>
    </row>
    <row r="5" spans="2:6" x14ac:dyDescent="0.25">
      <c r="B5" s="34">
        <v>1</v>
      </c>
      <c r="C5" s="34">
        <v>2</v>
      </c>
      <c r="D5" s="34">
        <v>3</v>
      </c>
      <c r="E5" s="34">
        <v>4</v>
      </c>
      <c r="F5" s="34" t="s">
        <v>98</v>
      </c>
    </row>
    <row r="6" spans="2:6" ht="15.75" customHeight="1" x14ac:dyDescent="0.25">
      <c r="B6" s="5" t="s">
        <v>20</v>
      </c>
      <c r="C6" s="55">
        <v>89880.37</v>
      </c>
      <c r="D6" s="54">
        <v>180000</v>
      </c>
      <c r="E6" s="55">
        <v>137884.19</v>
      </c>
      <c r="F6" s="55">
        <v>153.41</v>
      </c>
    </row>
    <row r="7" spans="2:6" ht="15.75" customHeight="1" x14ac:dyDescent="0.25">
      <c r="B7" s="5" t="s">
        <v>58</v>
      </c>
      <c r="C7" s="55">
        <v>89880.37</v>
      </c>
      <c r="D7" s="54">
        <v>180000</v>
      </c>
      <c r="E7" s="55">
        <v>137884.19</v>
      </c>
      <c r="F7" s="55">
        <v>153.41</v>
      </c>
    </row>
    <row r="8" spans="2:6" x14ac:dyDescent="0.25">
      <c r="B8" s="11" t="s">
        <v>57</v>
      </c>
      <c r="C8" s="53">
        <v>89880.37</v>
      </c>
      <c r="D8" s="52">
        <v>180000</v>
      </c>
      <c r="E8" s="75">
        <v>137884.19</v>
      </c>
      <c r="F8" s="55">
        <v>153.41</v>
      </c>
    </row>
    <row r="9" spans="2:6" x14ac:dyDescent="0.25">
      <c r="B9" s="28"/>
      <c r="C9" s="4"/>
      <c r="D9" s="4"/>
      <c r="E9" s="23"/>
      <c r="F9" s="23"/>
    </row>
    <row r="10" spans="2:6" x14ac:dyDescent="0.25">
      <c r="B10" s="10"/>
      <c r="C10" s="4"/>
      <c r="D10" s="4"/>
      <c r="E10" s="23"/>
      <c r="F10" s="23"/>
    </row>
    <row r="11" spans="2:6" x14ac:dyDescent="0.25">
      <c r="B11" s="5"/>
      <c r="C11" s="4"/>
      <c r="D11" s="4"/>
      <c r="E11" s="23"/>
      <c r="F11" s="23"/>
    </row>
    <row r="12" spans="2:6" x14ac:dyDescent="0.25">
      <c r="B12" s="25"/>
      <c r="C12" s="4"/>
      <c r="D12" s="4"/>
      <c r="E12" s="23"/>
      <c r="F12" s="23"/>
    </row>
    <row r="13" spans="2:6" x14ac:dyDescent="0.25">
      <c r="B13" s="9"/>
      <c r="C13" s="4"/>
      <c r="D13" s="4"/>
      <c r="E13" s="23"/>
      <c r="F13" s="23"/>
    </row>
  </sheetData>
  <mergeCells count="1">
    <mergeCell ref="B2:F2"/>
  </mergeCells>
  <pageMargins left="0.7" right="0.7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80"/>
  <sheetViews>
    <sheetView tabSelected="1" topLeftCell="A16" workbookViewId="0">
      <selection activeCell="G24" sqref="G24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3.42578125" customWidth="1"/>
    <col min="5" max="5" width="46.42578125" bestFit="1" customWidth="1"/>
    <col min="6" max="7" width="25.28515625" customWidth="1"/>
    <col min="8" max="8" width="11.28515625" customWidth="1"/>
  </cols>
  <sheetData>
    <row r="1" spans="2:8" ht="18" x14ac:dyDescent="0.25">
      <c r="B1" s="2"/>
      <c r="C1" s="2"/>
      <c r="D1" s="2"/>
      <c r="E1" s="2"/>
      <c r="F1" s="2"/>
      <c r="G1" s="2"/>
    </row>
    <row r="2" spans="2:8" ht="18" customHeight="1" x14ac:dyDescent="0.25">
      <c r="B2" s="130" t="s">
        <v>8</v>
      </c>
      <c r="C2" s="131"/>
      <c r="D2" s="131"/>
      <c r="E2" s="131"/>
      <c r="F2" s="131"/>
      <c r="G2" s="131"/>
    </row>
    <row r="3" spans="2:8" ht="18" x14ac:dyDescent="0.25">
      <c r="B3" s="2"/>
      <c r="C3" s="2"/>
      <c r="D3" s="2"/>
      <c r="E3" s="2"/>
      <c r="F3" s="2"/>
      <c r="G3" s="2"/>
    </row>
    <row r="4" spans="2:8" ht="15.75" x14ac:dyDescent="0.25">
      <c r="B4" s="138" t="s">
        <v>38</v>
      </c>
      <c r="C4" s="138"/>
      <c r="D4" s="138"/>
      <c r="E4" s="138"/>
      <c r="F4" s="138"/>
      <c r="G4" s="138"/>
    </row>
    <row r="5" spans="2:8" ht="18" x14ac:dyDescent="0.25">
      <c r="B5" s="2"/>
      <c r="C5" s="2"/>
      <c r="D5" s="2"/>
      <c r="E5" s="2"/>
      <c r="F5" s="2"/>
      <c r="G5" s="2"/>
    </row>
    <row r="6" spans="2:8" ht="25.5" x14ac:dyDescent="0.25">
      <c r="B6" s="129" t="s">
        <v>6</v>
      </c>
      <c r="C6" s="129"/>
      <c r="D6" s="129"/>
      <c r="E6" s="129"/>
      <c r="F6" s="34" t="s">
        <v>110</v>
      </c>
      <c r="G6" s="34" t="s">
        <v>113</v>
      </c>
      <c r="H6" s="34" t="s">
        <v>11</v>
      </c>
    </row>
    <row r="7" spans="2:8" s="22" customFormat="1" ht="15.75" customHeight="1" x14ac:dyDescent="0.2">
      <c r="B7" s="139">
        <v>1</v>
      </c>
      <c r="C7" s="139"/>
      <c r="D7" s="139"/>
      <c r="E7" s="139"/>
      <c r="F7" s="35">
        <v>2</v>
      </c>
      <c r="G7" s="35">
        <v>3</v>
      </c>
      <c r="H7" s="34" t="s">
        <v>101</v>
      </c>
    </row>
    <row r="8" spans="2:8" s="36" customFormat="1" ht="30" customHeight="1" x14ac:dyDescent="0.25">
      <c r="B8" s="140" t="s">
        <v>107</v>
      </c>
      <c r="C8" s="140"/>
      <c r="D8" s="140"/>
      <c r="E8" s="140"/>
      <c r="F8" s="64">
        <v>180000</v>
      </c>
      <c r="G8" s="64">
        <v>137884.19</v>
      </c>
      <c r="H8" s="73">
        <f>SUM(G8/F8*100)</f>
        <v>76.602327777777774</v>
      </c>
    </row>
    <row r="9" spans="2:8" s="36" customFormat="1" ht="15" customHeight="1" x14ac:dyDescent="0.25">
      <c r="B9" s="141" t="s">
        <v>108</v>
      </c>
      <c r="C9" s="142"/>
      <c r="D9" s="143"/>
      <c r="E9" s="72" t="s">
        <v>3</v>
      </c>
      <c r="F9" s="64">
        <v>177000</v>
      </c>
      <c r="G9" s="64">
        <v>137884.19</v>
      </c>
      <c r="H9" s="73">
        <f>SUM(G9/F9*100)</f>
        <v>77.900672316384174</v>
      </c>
    </row>
    <row r="10" spans="2:8" s="36" customFormat="1" ht="15" customHeight="1" x14ac:dyDescent="0.25">
      <c r="B10" s="132">
        <v>3</v>
      </c>
      <c r="C10" s="133"/>
      <c r="D10" s="134"/>
      <c r="E10" s="72" t="s">
        <v>4</v>
      </c>
      <c r="F10" s="64">
        <v>130000</v>
      </c>
      <c r="G10" s="64">
        <v>113686.61</v>
      </c>
      <c r="H10" s="73">
        <f>SUM(G10/F10*100)</f>
        <v>87.451238461538466</v>
      </c>
    </row>
    <row r="11" spans="2:8" s="36" customFormat="1" ht="15" customHeight="1" x14ac:dyDescent="0.25">
      <c r="B11" s="135" t="s">
        <v>92</v>
      </c>
      <c r="C11" s="136"/>
      <c r="D11" s="137"/>
      <c r="E11" s="85" t="s">
        <v>116</v>
      </c>
      <c r="F11" s="86">
        <v>130000</v>
      </c>
      <c r="G11" s="86">
        <v>92777.32</v>
      </c>
      <c r="H11" s="73">
        <f>SUM(G11/F11*100)</f>
        <v>71.367169230769235</v>
      </c>
    </row>
    <row r="12" spans="2:8" s="36" customFormat="1" ht="15" customHeight="1" x14ac:dyDescent="0.25">
      <c r="B12" s="147">
        <v>31</v>
      </c>
      <c r="C12" s="148"/>
      <c r="D12" s="149"/>
      <c r="E12" s="37" t="s">
        <v>4</v>
      </c>
      <c r="F12" s="58">
        <v>130000</v>
      </c>
      <c r="G12" s="58">
        <v>92777.32</v>
      </c>
      <c r="H12" s="73">
        <f>SUM(G12/F12*100)</f>
        <v>71.367169230769235</v>
      </c>
    </row>
    <row r="13" spans="2:8" s="36" customFormat="1" ht="15" customHeight="1" x14ac:dyDescent="0.25">
      <c r="B13" s="147">
        <v>3111</v>
      </c>
      <c r="C13" s="148"/>
      <c r="D13" s="149"/>
      <c r="E13" s="37" t="s">
        <v>16</v>
      </c>
      <c r="F13" s="58"/>
      <c r="G13" s="58">
        <v>79574.3</v>
      </c>
      <c r="H13" s="73"/>
    </row>
    <row r="14" spans="2:8" s="36" customFormat="1" ht="15" customHeight="1" x14ac:dyDescent="0.25">
      <c r="B14" s="147">
        <v>3132</v>
      </c>
      <c r="C14" s="148"/>
      <c r="D14" s="149"/>
      <c r="E14" s="37" t="s">
        <v>55</v>
      </c>
      <c r="F14" s="58"/>
      <c r="G14" s="58">
        <v>13203.02</v>
      </c>
      <c r="H14" s="73"/>
    </row>
    <row r="15" spans="2:8" s="36" customFormat="1" ht="15" customHeight="1" x14ac:dyDescent="0.25">
      <c r="B15" s="144" t="s">
        <v>124</v>
      </c>
      <c r="C15" s="145"/>
      <c r="D15" s="146"/>
      <c r="E15" s="92" t="s">
        <v>125</v>
      </c>
      <c r="F15" s="91"/>
      <c r="G15" s="91">
        <v>442.7</v>
      </c>
      <c r="H15" s="73"/>
    </row>
    <row r="16" spans="2:8" s="36" customFormat="1" ht="15" customHeight="1" x14ac:dyDescent="0.25">
      <c r="B16" s="147">
        <v>31</v>
      </c>
      <c r="C16" s="148"/>
      <c r="D16" s="149"/>
      <c r="E16" s="37" t="s">
        <v>4</v>
      </c>
      <c r="F16" s="58"/>
      <c r="G16" s="58">
        <v>442.7</v>
      </c>
      <c r="H16" s="73"/>
    </row>
    <row r="17" spans="2:8" s="36" customFormat="1" ht="15" customHeight="1" x14ac:dyDescent="0.25">
      <c r="B17" s="147">
        <v>3111</v>
      </c>
      <c r="C17" s="148"/>
      <c r="D17" s="149"/>
      <c r="E17" s="37" t="s">
        <v>16</v>
      </c>
      <c r="F17" s="58"/>
      <c r="G17" s="58">
        <v>442.7</v>
      </c>
      <c r="H17" s="73"/>
    </row>
    <row r="18" spans="2:8" s="36" customFormat="1" ht="15" customHeight="1" x14ac:dyDescent="0.25">
      <c r="B18" s="150" t="s">
        <v>123</v>
      </c>
      <c r="C18" s="151"/>
      <c r="D18" s="152"/>
      <c r="E18" s="88" t="s">
        <v>116</v>
      </c>
      <c r="F18" s="89"/>
      <c r="G18" s="89">
        <v>15226.59</v>
      </c>
      <c r="H18" s="73"/>
    </row>
    <row r="19" spans="2:8" s="36" customFormat="1" ht="15" customHeight="1" x14ac:dyDescent="0.25">
      <c r="B19" s="82"/>
      <c r="C19" s="83"/>
      <c r="D19" s="84">
        <v>31</v>
      </c>
      <c r="E19" s="80" t="s">
        <v>4</v>
      </c>
      <c r="F19" s="81"/>
      <c r="G19" s="81">
        <v>15226.59</v>
      </c>
      <c r="H19" s="73"/>
    </row>
    <row r="20" spans="2:8" s="36" customFormat="1" ht="15" customHeight="1" x14ac:dyDescent="0.25">
      <c r="B20" s="82"/>
      <c r="C20" s="83"/>
      <c r="D20" s="84">
        <v>3111</v>
      </c>
      <c r="E20" s="80" t="s">
        <v>16</v>
      </c>
      <c r="F20" s="81"/>
      <c r="G20" s="81">
        <v>13070</v>
      </c>
      <c r="H20" s="73"/>
    </row>
    <row r="21" spans="2:8" s="36" customFormat="1" ht="15" customHeight="1" x14ac:dyDescent="0.25">
      <c r="B21" s="82"/>
      <c r="C21" s="83"/>
      <c r="D21" s="84">
        <v>3132</v>
      </c>
      <c r="E21" s="80" t="s">
        <v>55</v>
      </c>
      <c r="F21" s="81"/>
      <c r="G21" s="81">
        <v>2156.59</v>
      </c>
      <c r="H21" s="73"/>
    </row>
    <row r="22" spans="2:8" s="36" customFormat="1" ht="15" customHeight="1" x14ac:dyDescent="0.25">
      <c r="B22" s="144" t="s">
        <v>114</v>
      </c>
      <c r="C22" s="145"/>
      <c r="D22" s="146"/>
      <c r="E22" s="90" t="s">
        <v>94</v>
      </c>
      <c r="F22" s="91"/>
      <c r="G22" s="91">
        <v>5240</v>
      </c>
      <c r="H22" s="73"/>
    </row>
    <row r="23" spans="2:8" s="36" customFormat="1" ht="15" customHeight="1" x14ac:dyDescent="0.25">
      <c r="B23" s="171">
        <v>31</v>
      </c>
      <c r="C23" s="172"/>
      <c r="D23" s="173"/>
      <c r="E23" s="90" t="s">
        <v>4</v>
      </c>
      <c r="F23" s="91"/>
      <c r="G23" s="91">
        <v>5240</v>
      </c>
      <c r="H23" s="73"/>
    </row>
    <row r="24" spans="2:8" s="36" customFormat="1" ht="15" customHeight="1" x14ac:dyDescent="0.25">
      <c r="B24" s="147">
        <v>3121</v>
      </c>
      <c r="C24" s="148"/>
      <c r="D24" s="149"/>
      <c r="E24" s="57" t="s">
        <v>53</v>
      </c>
      <c r="F24" s="58"/>
      <c r="G24" s="58">
        <v>5240</v>
      </c>
      <c r="H24" s="73"/>
    </row>
    <row r="25" spans="2:8" s="36" customFormat="1" ht="15" customHeight="1" x14ac:dyDescent="0.25">
      <c r="B25" s="132">
        <v>3</v>
      </c>
      <c r="C25" s="133"/>
      <c r="D25" s="134"/>
      <c r="E25" s="63" t="s">
        <v>10</v>
      </c>
      <c r="F25" s="64">
        <v>46500</v>
      </c>
      <c r="G25" s="64">
        <v>23944.06</v>
      </c>
      <c r="H25" s="73">
        <f>SUM(G25/F25*100)</f>
        <v>51.492602150537635</v>
      </c>
    </row>
    <row r="26" spans="2:8" s="36" customFormat="1" ht="15" customHeight="1" x14ac:dyDescent="0.25">
      <c r="B26" s="144" t="s">
        <v>91</v>
      </c>
      <c r="C26" s="145"/>
      <c r="D26" s="146"/>
      <c r="E26" s="92" t="s">
        <v>116</v>
      </c>
      <c r="F26" s="91">
        <v>6000</v>
      </c>
      <c r="G26" s="91">
        <v>1566</v>
      </c>
      <c r="H26" s="73">
        <f>SUM(G26/F26*100)</f>
        <v>26.1</v>
      </c>
    </row>
    <row r="27" spans="2:8" s="36" customFormat="1" ht="15" customHeight="1" x14ac:dyDescent="0.25">
      <c r="B27" s="147">
        <v>32</v>
      </c>
      <c r="C27" s="148"/>
      <c r="D27" s="149"/>
      <c r="E27" s="74" t="s">
        <v>10</v>
      </c>
      <c r="F27" s="58">
        <v>6000</v>
      </c>
      <c r="G27" s="58">
        <v>1566</v>
      </c>
      <c r="H27" s="73">
        <f>SUM(G27/F27*100)</f>
        <v>26.1</v>
      </c>
    </row>
    <row r="28" spans="2:8" s="36" customFormat="1" ht="15" customHeight="1" x14ac:dyDescent="0.25">
      <c r="B28" s="147">
        <v>3212</v>
      </c>
      <c r="C28" s="148"/>
      <c r="D28" s="149"/>
      <c r="E28" s="74" t="s">
        <v>93</v>
      </c>
      <c r="F28" s="58"/>
      <c r="G28" s="58">
        <v>1356</v>
      </c>
      <c r="H28" s="73"/>
    </row>
    <row r="29" spans="2:8" s="36" customFormat="1" ht="15" customHeight="1" x14ac:dyDescent="0.25">
      <c r="B29" s="147">
        <v>3214</v>
      </c>
      <c r="C29" s="148"/>
      <c r="D29" s="149"/>
      <c r="E29" s="37" t="s">
        <v>65</v>
      </c>
      <c r="F29" s="58"/>
      <c r="G29" s="58">
        <v>210</v>
      </c>
      <c r="H29" s="73"/>
    </row>
    <row r="30" spans="2:8" s="36" customFormat="1" ht="15" customHeight="1" x14ac:dyDescent="0.25">
      <c r="B30" s="156" t="s">
        <v>123</v>
      </c>
      <c r="C30" s="157"/>
      <c r="D30" s="158"/>
      <c r="E30" s="93" t="s">
        <v>116</v>
      </c>
      <c r="F30" s="94"/>
      <c r="G30" s="94">
        <v>434.2</v>
      </c>
      <c r="H30" s="73"/>
    </row>
    <row r="31" spans="2:8" s="36" customFormat="1" ht="15" customHeight="1" x14ac:dyDescent="0.25">
      <c r="B31" s="82"/>
      <c r="C31" s="83"/>
      <c r="D31" s="84">
        <v>32</v>
      </c>
      <c r="E31" s="80" t="s">
        <v>10</v>
      </c>
      <c r="F31" s="81"/>
      <c r="G31" s="81">
        <v>434.2</v>
      </c>
      <c r="H31" s="73"/>
    </row>
    <row r="32" spans="2:8" s="36" customFormat="1" ht="15" customHeight="1" x14ac:dyDescent="0.25">
      <c r="B32" s="82"/>
      <c r="C32" s="83"/>
      <c r="D32" s="84">
        <v>3212</v>
      </c>
      <c r="E32" s="80" t="s">
        <v>93</v>
      </c>
      <c r="F32" s="81"/>
      <c r="G32" s="81">
        <v>341.7</v>
      </c>
      <c r="H32" s="73"/>
    </row>
    <row r="33" spans="2:8" s="36" customFormat="1" ht="15" customHeight="1" x14ac:dyDescent="0.25">
      <c r="B33" s="153">
        <v>3214</v>
      </c>
      <c r="C33" s="154"/>
      <c r="D33" s="155"/>
      <c r="E33" s="80" t="s">
        <v>65</v>
      </c>
      <c r="F33" s="81"/>
      <c r="G33" s="81">
        <v>92.5</v>
      </c>
      <c r="H33" s="73"/>
    </row>
    <row r="34" spans="2:8" s="36" customFormat="1" ht="15" customHeight="1" x14ac:dyDescent="0.25">
      <c r="B34" s="135" t="s">
        <v>114</v>
      </c>
      <c r="C34" s="136"/>
      <c r="D34" s="137"/>
      <c r="E34" s="85" t="s">
        <v>94</v>
      </c>
      <c r="F34" s="86">
        <v>40000</v>
      </c>
      <c r="G34" s="86">
        <v>21598.38</v>
      </c>
      <c r="H34" s="73">
        <f>SUM(G34/F34*100)</f>
        <v>53.995950000000001</v>
      </c>
    </row>
    <row r="35" spans="2:8" s="36" customFormat="1" ht="15" customHeight="1" x14ac:dyDescent="0.25">
      <c r="B35" s="147">
        <v>32</v>
      </c>
      <c r="C35" s="148"/>
      <c r="D35" s="149"/>
      <c r="E35" s="37" t="s">
        <v>10</v>
      </c>
      <c r="F35" s="58">
        <v>40000</v>
      </c>
      <c r="G35" s="58">
        <f>SUM(G36:G51)</f>
        <v>21598.38</v>
      </c>
      <c r="H35" s="73">
        <f>SUM(G35/F35*100)</f>
        <v>53.995950000000001</v>
      </c>
    </row>
    <row r="36" spans="2:8" s="36" customFormat="1" ht="15" customHeight="1" x14ac:dyDescent="0.25">
      <c r="B36" s="77"/>
      <c r="C36" s="78"/>
      <c r="D36" s="79">
        <v>3211</v>
      </c>
      <c r="E36" s="37" t="s">
        <v>118</v>
      </c>
      <c r="F36" s="58"/>
      <c r="G36" s="58">
        <v>15</v>
      </c>
      <c r="H36" s="73"/>
    </row>
    <row r="37" spans="2:8" s="36" customFormat="1" ht="15" customHeight="1" x14ac:dyDescent="0.25">
      <c r="B37" s="147">
        <v>3213</v>
      </c>
      <c r="C37" s="148"/>
      <c r="D37" s="149"/>
      <c r="E37" s="37" t="s">
        <v>64</v>
      </c>
      <c r="F37" s="58"/>
      <c r="G37" s="58">
        <v>268.5</v>
      </c>
      <c r="H37" s="73"/>
    </row>
    <row r="38" spans="2:8" s="36" customFormat="1" ht="15" customHeight="1" x14ac:dyDescent="0.25">
      <c r="B38" s="77"/>
      <c r="C38" s="78"/>
      <c r="D38" s="79">
        <v>3214</v>
      </c>
      <c r="E38" s="37" t="s">
        <v>65</v>
      </c>
      <c r="F38" s="58"/>
      <c r="G38" s="58">
        <v>121</v>
      </c>
      <c r="H38" s="73"/>
    </row>
    <row r="39" spans="2:8" s="36" customFormat="1" ht="15" customHeight="1" x14ac:dyDescent="0.25">
      <c r="B39" s="147">
        <v>3221</v>
      </c>
      <c r="C39" s="148"/>
      <c r="D39" s="149"/>
      <c r="E39" s="37" t="s">
        <v>102</v>
      </c>
      <c r="F39" s="58"/>
      <c r="G39" s="58">
        <v>1621.04</v>
      </c>
      <c r="H39" s="73"/>
    </row>
    <row r="40" spans="2:8" s="36" customFormat="1" x14ac:dyDescent="0.25">
      <c r="B40" s="147">
        <v>3222</v>
      </c>
      <c r="C40" s="148"/>
      <c r="D40" s="149"/>
      <c r="E40" s="37" t="s">
        <v>68</v>
      </c>
      <c r="F40" s="58"/>
      <c r="G40" s="58">
        <v>10417.39</v>
      </c>
      <c r="H40" s="73"/>
    </row>
    <row r="41" spans="2:8" s="36" customFormat="1" ht="15" customHeight="1" x14ac:dyDescent="0.25">
      <c r="B41" s="147">
        <v>3223</v>
      </c>
      <c r="C41" s="148"/>
      <c r="D41" s="149"/>
      <c r="E41" s="37" t="s">
        <v>103</v>
      </c>
      <c r="F41" s="58"/>
      <c r="G41" s="53">
        <v>1101.82</v>
      </c>
      <c r="H41" s="73"/>
    </row>
    <row r="42" spans="2:8" x14ac:dyDescent="0.25">
      <c r="B42" s="159">
        <v>3231</v>
      </c>
      <c r="C42" s="160"/>
      <c r="D42" s="161"/>
      <c r="E42" s="59" t="s">
        <v>72</v>
      </c>
      <c r="F42" s="60"/>
      <c r="G42" s="53">
        <v>644.79</v>
      </c>
      <c r="H42" s="73"/>
    </row>
    <row r="43" spans="2:8" x14ac:dyDescent="0.25">
      <c r="B43" s="159">
        <v>3232</v>
      </c>
      <c r="C43" s="160"/>
      <c r="D43" s="161"/>
      <c r="E43" s="59" t="s">
        <v>73</v>
      </c>
      <c r="F43" s="60"/>
      <c r="G43" s="53">
        <v>125</v>
      </c>
      <c r="H43" s="73"/>
    </row>
    <row r="44" spans="2:8" x14ac:dyDescent="0.25">
      <c r="B44" s="159">
        <v>3233</v>
      </c>
      <c r="C44" s="160"/>
      <c r="D44" s="161"/>
      <c r="E44" s="59" t="s">
        <v>117</v>
      </c>
      <c r="F44" s="60"/>
      <c r="G44" s="53">
        <v>610</v>
      </c>
      <c r="H44" s="73"/>
    </row>
    <row r="45" spans="2:8" x14ac:dyDescent="0.25">
      <c r="B45" s="159">
        <v>3234</v>
      </c>
      <c r="C45" s="160"/>
      <c r="D45" s="161"/>
      <c r="E45" s="59" t="s">
        <v>74</v>
      </c>
      <c r="F45" s="60"/>
      <c r="G45" s="53">
        <v>717.58</v>
      </c>
      <c r="H45" s="73"/>
    </row>
    <row r="46" spans="2:8" x14ac:dyDescent="0.25">
      <c r="B46" s="159">
        <v>3235</v>
      </c>
      <c r="C46" s="160"/>
      <c r="D46" s="161"/>
      <c r="E46" s="59" t="s">
        <v>87</v>
      </c>
      <c r="F46" s="60"/>
      <c r="G46" s="53">
        <v>423.06</v>
      </c>
      <c r="H46" s="73"/>
    </row>
    <row r="47" spans="2:8" x14ac:dyDescent="0.25">
      <c r="B47" s="159">
        <v>3236</v>
      </c>
      <c r="C47" s="160"/>
      <c r="D47" s="161"/>
      <c r="E47" s="59" t="s">
        <v>75</v>
      </c>
      <c r="F47" s="60"/>
      <c r="G47" s="53">
        <v>238.23</v>
      </c>
      <c r="H47" s="73"/>
    </row>
    <row r="48" spans="2:8" x14ac:dyDescent="0.25">
      <c r="B48" s="159">
        <v>3237</v>
      </c>
      <c r="C48" s="160"/>
      <c r="D48" s="161"/>
      <c r="E48" s="59" t="s">
        <v>76</v>
      </c>
      <c r="F48" s="60"/>
      <c r="G48" s="53">
        <v>1800</v>
      </c>
      <c r="H48" s="73"/>
    </row>
    <row r="49" spans="1:8" x14ac:dyDescent="0.25">
      <c r="B49" s="159">
        <v>3238</v>
      </c>
      <c r="C49" s="160"/>
      <c r="D49" s="161"/>
      <c r="E49" s="59" t="s">
        <v>77</v>
      </c>
      <c r="F49" s="60"/>
      <c r="G49" s="53">
        <v>280</v>
      </c>
      <c r="H49" s="73"/>
    </row>
    <row r="50" spans="1:8" x14ac:dyDescent="0.25">
      <c r="B50" s="159">
        <v>3239</v>
      </c>
      <c r="C50" s="160"/>
      <c r="D50" s="161"/>
      <c r="E50" s="59" t="s">
        <v>105</v>
      </c>
      <c r="F50" s="60"/>
      <c r="G50" s="53">
        <v>99.54</v>
      </c>
      <c r="H50" s="73"/>
    </row>
    <row r="51" spans="1:8" x14ac:dyDescent="0.25">
      <c r="B51" s="159">
        <v>3292</v>
      </c>
      <c r="C51" s="160"/>
      <c r="D51" s="161"/>
      <c r="E51" s="59" t="s">
        <v>104</v>
      </c>
      <c r="F51" s="60"/>
      <c r="G51" s="53">
        <v>3115.43</v>
      </c>
      <c r="H51" s="73"/>
    </row>
    <row r="52" spans="1:8" x14ac:dyDescent="0.25">
      <c r="B52" s="162" t="s">
        <v>124</v>
      </c>
      <c r="C52" s="163"/>
      <c r="D52" s="164"/>
      <c r="E52" s="95" t="s">
        <v>125</v>
      </c>
      <c r="F52" s="96"/>
      <c r="G52" s="97">
        <v>345.48</v>
      </c>
      <c r="H52" s="73"/>
    </row>
    <row r="53" spans="1:8" x14ac:dyDescent="0.25">
      <c r="B53" s="159">
        <v>32</v>
      </c>
      <c r="C53" s="160"/>
      <c r="D53" s="161"/>
      <c r="E53" s="59" t="s">
        <v>10</v>
      </c>
      <c r="F53" s="60"/>
      <c r="G53" s="53">
        <v>345.48</v>
      </c>
      <c r="H53" s="73"/>
    </row>
    <row r="54" spans="1:8" x14ac:dyDescent="0.25">
      <c r="B54" s="159">
        <v>3222</v>
      </c>
      <c r="C54" s="160"/>
      <c r="D54" s="161"/>
      <c r="E54" s="59" t="s">
        <v>68</v>
      </c>
      <c r="F54" s="60"/>
      <c r="G54" s="53">
        <v>345.48</v>
      </c>
      <c r="H54" s="73"/>
    </row>
    <row r="55" spans="1:8" x14ac:dyDescent="0.25">
      <c r="B55" s="162" t="s">
        <v>95</v>
      </c>
      <c r="C55" s="163"/>
      <c r="D55" s="164"/>
      <c r="E55" s="95" t="s">
        <v>115</v>
      </c>
      <c r="F55" s="96">
        <v>500</v>
      </c>
      <c r="G55" s="96">
        <v>0</v>
      </c>
      <c r="H55" s="73">
        <f>SUM(G55/F55*100)</f>
        <v>0</v>
      </c>
    </row>
    <row r="56" spans="1:8" x14ac:dyDescent="0.25">
      <c r="B56" s="159">
        <v>32</v>
      </c>
      <c r="C56" s="160"/>
      <c r="D56" s="161"/>
      <c r="E56" s="59" t="s">
        <v>10</v>
      </c>
      <c r="F56" s="60">
        <v>500</v>
      </c>
      <c r="G56" s="60">
        <v>0</v>
      </c>
      <c r="H56" s="73">
        <f>SUM(G56/F56*100)</f>
        <v>0</v>
      </c>
    </row>
    <row r="57" spans="1:8" x14ac:dyDescent="0.25">
      <c r="B57" s="165">
        <v>3</v>
      </c>
      <c r="C57" s="166"/>
      <c r="D57" s="167"/>
      <c r="E57" s="65" t="s">
        <v>81</v>
      </c>
      <c r="F57" s="66">
        <v>500</v>
      </c>
      <c r="G57" s="66">
        <v>253.52</v>
      </c>
      <c r="H57" s="73">
        <f>SUM(G57/F57*100)</f>
        <v>50.704000000000008</v>
      </c>
    </row>
    <row r="58" spans="1:8" x14ac:dyDescent="0.25">
      <c r="B58" s="162" t="s">
        <v>114</v>
      </c>
      <c r="C58" s="163"/>
      <c r="D58" s="164"/>
      <c r="E58" s="95" t="s">
        <v>96</v>
      </c>
      <c r="F58" s="96">
        <v>500</v>
      </c>
      <c r="G58" s="96">
        <v>253.52</v>
      </c>
      <c r="H58" s="73">
        <f>SUM(G58/F58*100)</f>
        <v>50.704000000000008</v>
      </c>
    </row>
    <row r="59" spans="1:8" x14ac:dyDescent="0.25">
      <c r="B59" s="159">
        <v>34</v>
      </c>
      <c r="C59" s="160"/>
      <c r="D59" s="161"/>
      <c r="E59" s="59" t="s">
        <v>81</v>
      </c>
      <c r="F59" s="60">
        <v>500</v>
      </c>
      <c r="G59" s="60">
        <v>253.52</v>
      </c>
      <c r="H59" s="73">
        <f>SUM(G59/F59*100)</f>
        <v>50.704000000000008</v>
      </c>
    </row>
    <row r="60" spans="1:8" x14ac:dyDescent="0.25">
      <c r="B60" s="159">
        <v>3431</v>
      </c>
      <c r="C60" s="160"/>
      <c r="D60" s="161"/>
      <c r="E60" s="59" t="s">
        <v>97</v>
      </c>
      <c r="F60" s="60"/>
      <c r="G60" s="60">
        <v>253.52</v>
      </c>
      <c r="H60" s="73"/>
    </row>
    <row r="61" spans="1:8" x14ac:dyDescent="0.25">
      <c r="A61" t="s">
        <v>106</v>
      </c>
      <c r="B61" s="165">
        <v>4</v>
      </c>
      <c r="C61" s="166"/>
      <c r="D61" s="167"/>
      <c r="E61" s="65" t="s">
        <v>5</v>
      </c>
      <c r="F61" s="66">
        <v>3000</v>
      </c>
      <c r="G61" s="66">
        <v>0</v>
      </c>
      <c r="H61" s="73">
        <f>SUM(G61/F61*100)</f>
        <v>0</v>
      </c>
    </row>
    <row r="62" spans="1:8" x14ac:dyDescent="0.25">
      <c r="B62" s="162" t="s">
        <v>114</v>
      </c>
      <c r="C62" s="163"/>
      <c r="D62" s="164"/>
      <c r="E62" s="95" t="s">
        <v>94</v>
      </c>
      <c r="F62" s="96">
        <v>3000</v>
      </c>
      <c r="G62" s="96"/>
      <c r="H62" s="87"/>
    </row>
    <row r="63" spans="1:8" x14ac:dyDescent="0.25">
      <c r="B63" s="159">
        <v>42</v>
      </c>
      <c r="C63" s="160"/>
      <c r="D63" s="161"/>
      <c r="E63" s="59" t="s">
        <v>5</v>
      </c>
      <c r="F63" s="60">
        <v>3000</v>
      </c>
      <c r="G63" s="60"/>
      <c r="H63" s="55"/>
    </row>
    <row r="64" spans="1:8" x14ac:dyDescent="0.25">
      <c r="B64" s="159"/>
      <c r="C64" s="160"/>
      <c r="D64" s="161"/>
      <c r="E64" s="59"/>
      <c r="F64" s="61"/>
      <c r="G64" s="61"/>
      <c r="H64" s="23"/>
    </row>
    <row r="65" spans="2:7" x14ac:dyDescent="0.25">
      <c r="B65" s="169"/>
      <c r="C65" s="169"/>
      <c r="D65" s="169"/>
      <c r="E65" s="67"/>
      <c r="F65" s="68"/>
      <c r="G65" s="68"/>
    </row>
    <row r="66" spans="2:7" x14ac:dyDescent="0.25">
      <c r="B66" s="169"/>
      <c r="C66" s="169"/>
      <c r="D66" s="169"/>
      <c r="E66" s="67"/>
      <c r="F66" s="68"/>
      <c r="G66" s="68"/>
    </row>
    <row r="67" spans="2:7" x14ac:dyDescent="0.25">
      <c r="B67" s="169"/>
      <c r="C67" s="169"/>
      <c r="D67" s="169"/>
      <c r="E67" s="67"/>
      <c r="F67" s="68"/>
      <c r="G67" s="68"/>
    </row>
    <row r="68" spans="2:7" x14ac:dyDescent="0.25">
      <c r="B68" s="169"/>
      <c r="C68" s="169"/>
      <c r="D68" s="169"/>
      <c r="E68" s="67"/>
      <c r="F68" s="68"/>
      <c r="G68" s="68"/>
    </row>
    <row r="69" spans="2:7" x14ac:dyDescent="0.25">
      <c r="B69" s="170"/>
      <c r="C69" s="170"/>
      <c r="D69" s="170"/>
      <c r="E69" s="69"/>
      <c r="F69" s="70"/>
      <c r="G69" s="70"/>
    </row>
    <row r="70" spans="2:7" x14ac:dyDescent="0.25">
      <c r="B70" s="170"/>
      <c r="C70" s="170"/>
      <c r="D70" s="170"/>
      <c r="E70" s="69"/>
      <c r="F70" s="70"/>
      <c r="G70" s="70"/>
    </row>
    <row r="71" spans="2:7" x14ac:dyDescent="0.25">
      <c r="B71" s="170"/>
      <c r="C71" s="170"/>
      <c r="D71" s="170"/>
      <c r="E71" s="69"/>
      <c r="F71" s="70"/>
      <c r="G71" s="70"/>
    </row>
    <row r="72" spans="2:7" x14ac:dyDescent="0.25">
      <c r="B72" s="168"/>
      <c r="C72" s="168"/>
      <c r="D72" s="168"/>
      <c r="F72" s="71"/>
      <c r="G72" s="71"/>
    </row>
    <row r="73" spans="2:7" x14ac:dyDescent="0.25">
      <c r="B73" s="168"/>
      <c r="C73" s="168"/>
      <c r="D73" s="168"/>
      <c r="F73" s="71"/>
      <c r="G73" s="71"/>
    </row>
    <row r="74" spans="2:7" x14ac:dyDescent="0.25">
      <c r="B74" s="168"/>
      <c r="C74" s="168"/>
      <c r="D74" s="168"/>
      <c r="F74" s="71"/>
      <c r="G74" s="71"/>
    </row>
    <row r="75" spans="2:7" x14ac:dyDescent="0.25">
      <c r="B75" s="168"/>
      <c r="C75" s="168"/>
      <c r="D75" s="168"/>
      <c r="F75" s="71"/>
      <c r="G75" s="71"/>
    </row>
    <row r="76" spans="2:7" x14ac:dyDescent="0.25">
      <c r="B76" s="168"/>
      <c r="C76" s="168"/>
      <c r="D76" s="168"/>
      <c r="F76" s="71"/>
      <c r="G76" s="71"/>
    </row>
    <row r="77" spans="2:7" x14ac:dyDescent="0.25">
      <c r="B77" s="168"/>
      <c r="C77" s="168"/>
      <c r="D77" s="168"/>
      <c r="F77" s="71"/>
      <c r="G77" s="71"/>
    </row>
    <row r="78" spans="2:7" x14ac:dyDescent="0.25">
      <c r="B78" s="168"/>
      <c r="C78" s="168"/>
      <c r="D78" s="168"/>
      <c r="F78" s="71"/>
      <c r="G78" s="71"/>
    </row>
    <row r="79" spans="2:7" x14ac:dyDescent="0.25">
      <c r="B79" s="168"/>
      <c r="C79" s="168"/>
      <c r="D79" s="168"/>
      <c r="F79" s="71"/>
      <c r="G79" s="71"/>
    </row>
    <row r="80" spans="2:7" x14ac:dyDescent="0.25">
      <c r="B80" s="168"/>
      <c r="C80" s="168"/>
      <c r="D80" s="168"/>
      <c r="F80" s="71"/>
      <c r="G80" s="71"/>
    </row>
  </sheetData>
  <mergeCells count="70">
    <mergeCell ref="B79:D79"/>
    <mergeCell ref="B80:D80"/>
    <mergeCell ref="B35:D35"/>
    <mergeCell ref="B37:D37"/>
    <mergeCell ref="B39:D39"/>
    <mergeCell ref="B40:D40"/>
    <mergeCell ref="B41:D41"/>
    <mergeCell ref="B74:D74"/>
    <mergeCell ref="B75:D75"/>
    <mergeCell ref="B76:D76"/>
    <mergeCell ref="B77:D77"/>
    <mergeCell ref="B78:D78"/>
    <mergeCell ref="B69:D69"/>
    <mergeCell ref="B70:D70"/>
    <mergeCell ref="B71:D71"/>
    <mergeCell ref="B72:D72"/>
    <mergeCell ref="B57:D57"/>
    <mergeCell ref="B56:D56"/>
    <mergeCell ref="B58:D58"/>
    <mergeCell ref="B73:D73"/>
    <mergeCell ref="B59:D59"/>
    <mergeCell ref="B62:D62"/>
    <mergeCell ref="B66:D66"/>
    <mergeCell ref="B67:D67"/>
    <mergeCell ref="B68:D68"/>
    <mergeCell ref="B60:D60"/>
    <mergeCell ref="B63:D63"/>
    <mergeCell ref="B64:D64"/>
    <mergeCell ref="B65:D65"/>
    <mergeCell ref="B61:D61"/>
    <mergeCell ref="B48:D48"/>
    <mergeCell ref="B49:D49"/>
    <mergeCell ref="B50:D50"/>
    <mergeCell ref="B51:D51"/>
    <mergeCell ref="B55:D55"/>
    <mergeCell ref="B52:D52"/>
    <mergeCell ref="B53:D53"/>
    <mergeCell ref="B54:D54"/>
    <mergeCell ref="B42:D42"/>
    <mergeCell ref="B43:D43"/>
    <mergeCell ref="B45:D45"/>
    <mergeCell ref="B46:D46"/>
    <mergeCell ref="B47:D47"/>
    <mergeCell ref="B44:D44"/>
    <mergeCell ref="B27:D27"/>
    <mergeCell ref="B28:D28"/>
    <mergeCell ref="B29:D29"/>
    <mergeCell ref="B34:D34"/>
    <mergeCell ref="B33:D33"/>
    <mergeCell ref="B30:D30"/>
    <mergeCell ref="B26:D26"/>
    <mergeCell ref="B12:D12"/>
    <mergeCell ref="B13:D13"/>
    <mergeCell ref="B14:D14"/>
    <mergeCell ref="B22:D22"/>
    <mergeCell ref="B25:D25"/>
    <mergeCell ref="B24:D24"/>
    <mergeCell ref="B18:D18"/>
    <mergeCell ref="B15:D15"/>
    <mergeCell ref="B16:D16"/>
    <mergeCell ref="B17:D17"/>
    <mergeCell ref="B23:D23"/>
    <mergeCell ref="B2:G2"/>
    <mergeCell ref="B10:D10"/>
    <mergeCell ref="B11:D11"/>
    <mergeCell ref="B4:G4"/>
    <mergeCell ref="B6:E6"/>
    <mergeCell ref="B7:E7"/>
    <mergeCell ref="B8:E8"/>
    <mergeCell ref="B9:D9"/>
  </mergeCells>
  <pageMargins left="0.7" right="0.7" top="0.75" bottom="0.75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Rashodi i prihodi prema izvoru</vt:lpstr>
      <vt:lpstr>Rashodi prema funkcijskoj k </vt:lpstr>
      <vt:lpstr>Programska klasifikacija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Marijana Zilic Busljeta</cp:lastModifiedBy>
  <cp:lastPrinted>2025-07-15T15:47:50Z</cp:lastPrinted>
  <dcterms:created xsi:type="dcterms:W3CDTF">2022-08-12T12:51:27Z</dcterms:created>
  <dcterms:modified xsi:type="dcterms:W3CDTF">2025-07-15T15:52:30Z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